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740" yWindow="195" windowWidth="15360" windowHeight="10245" tabRatio="367" firstSheet="2" activeTab="6"/>
  </bookViews>
  <sheets>
    <sheet name="I posms" sheetId="3" r:id="rId1"/>
    <sheet name="II posms" sheetId="6" r:id="rId2"/>
    <sheet name="III posms" sheetId="8" r:id="rId3"/>
    <sheet name="IV posms" sheetId="9" r:id="rId4"/>
    <sheet name="V posms" sheetId="10" r:id="rId5"/>
    <sheet name="VI posms" sheetId="11" r:id="rId6"/>
    <sheet name="Punkti Grand Finalam" sheetId="7" r:id="rId7"/>
  </sheets>
  <externalReferences>
    <externalReference r:id="rId8"/>
  </externalReferences>
  <calcPr calcId="125725"/>
</workbook>
</file>

<file path=xl/calcChain.xml><?xml version="1.0" encoding="utf-8"?>
<calcChain xmlns="http://schemas.openxmlformats.org/spreadsheetml/2006/main">
  <c r="K24" i="7"/>
  <c r="K16"/>
  <c r="B48" i="11"/>
  <c r="B51"/>
  <c r="B49"/>
  <c r="B50"/>
  <c r="B62" l="1"/>
  <c r="B58"/>
  <c r="B55"/>
  <c r="B40"/>
  <c r="B41"/>
  <c r="B39"/>
  <c r="B57"/>
  <c r="B61"/>
  <c r="B59"/>
  <c r="B60"/>
  <c r="B54"/>
  <c r="B56"/>
  <c r="B63"/>
  <c r="L75" l="1"/>
  <c r="J75"/>
  <c r="I75"/>
  <c r="L76"/>
  <c r="J76"/>
  <c r="I76"/>
  <c r="L71"/>
  <c r="J71"/>
  <c r="I71"/>
  <c r="L72"/>
  <c r="J72"/>
  <c r="I72"/>
  <c r="L69"/>
  <c r="J69"/>
  <c r="I69"/>
  <c r="L79"/>
  <c r="J79"/>
  <c r="I79"/>
  <c r="L78"/>
  <c r="J78"/>
  <c r="I78"/>
  <c r="L77"/>
  <c r="J77"/>
  <c r="I77"/>
  <c r="L74"/>
  <c r="J74"/>
  <c r="I74"/>
  <c r="L70"/>
  <c r="J70"/>
  <c r="I70"/>
  <c r="L73"/>
  <c r="J73"/>
  <c r="I73"/>
  <c r="I4" s="1"/>
  <c r="F62"/>
  <c r="F58"/>
  <c r="F55"/>
  <c r="F56"/>
  <c r="F54"/>
  <c r="F60"/>
  <c r="F59"/>
  <c r="F61"/>
  <c r="F57"/>
  <c r="F63"/>
  <c r="F48"/>
  <c r="F51"/>
  <c r="F49"/>
  <c r="F50"/>
  <c r="F43"/>
  <c r="F42"/>
  <c r="F41"/>
  <c r="F40"/>
  <c r="F39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J19"/>
  <c r="I19"/>
  <c r="H19"/>
  <c r="G19"/>
  <c r="F19"/>
  <c r="E19"/>
  <c r="D19"/>
  <c r="C19"/>
  <c r="B19"/>
  <c r="L18"/>
  <c r="J18"/>
  <c r="I18"/>
  <c r="H18"/>
  <c r="G18"/>
  <c r="F18"/>
  <c r="E18"/>
  <c r="D18"/>
  <c r="C18"/>
  <c r="B18"/>
  <c r="L17"/>
  <c r="J17"/>
  <c r="I17"/>
  <c r="H17"/>
  <c r="G17"/>
  <c r="F17"/>
  <c r="E17"/>
  <c r="D17"/>
  <c r="C17"/>
  <c r="B17"/>
  <c r="L16"/>
  <c r="J16"/>
  <c r="I16"/>
  <c r="H16"/>
  <c r="G16"/>
  <c r="F16"/>
  <c r="E16"/>
  <c r="D16"/>
  <c r="C16"/>
  <c r="B16"/>
  <c r="L15"/>
  <c r="J15"/>
  <c r="I15"/>
  <c r="H15"/>
  <c r="G15"/>
  <c r="F15"/>
  <c r="E15"/>
  <c r="D15"/>
  <c r="C15"/>
  <c r="B15"/>
  <c r="L14"/>
  <c r="J14"/>
  <c r="I14"/>
  <c r="H14"/>
  <c r="G14"/>
  <c r="F14"/>
  <c r="E14"/>
  <c r="D14"/>
  <c r="C14"/>
  <c r="B14"/>
  <c r="L13"/>
  <c r="I13"/>
  <c r="H13"/>
  <c r="G13"/>
  <c r="F13"/>
  <c r="E13"/>
  <c r="D13"/>
  <c r="C13"/>
  <c r="B13"/>
  <c r="L11"/>
  <c r="J11"/>
  <c r="I11"/>
  <c r="H11"/>
  <c r="G11"/>
  <c r="F11"/>
  <c r="E11"/>
  <c r="D11"/>
  <c r="C11"/>
  <c r="B11"/>
  <c r="L12"/>
  <c r="J12"/>
  <c r="H12"/>
  <c r="G12"/>
  <c r="F12"/>
  <c r="E12"/>
  <c r="D12"/>
  <c r="C12"/>
  <c r="B12"/>
  <c r="L10"/>
  <c r="J10"/>
  <c r="H10"/>
  <c r="G10"/>
  <c r="F10"/>
  <c r="E10"/>
  <c r="D10"/>
  <c r="C10"/>
  <c r="B10"/>
  <c r="L9"/>
  <c r="J9"/>
  <c r="H9"/>
  <c r="G9"/>
  <c r="F9"/>
  <c r="E9"/>
  <c r="D9"/>
  <c r="C9"/>
  <c r="B9"/>
  <c r="L8"/>
  <c r="J8"/>
  <c r="H8"/>
  <c r="G8"/>
  <c r="F8"/>
  <c r="E8"/>
  <c r="D8"/>
  <c r="C8"/>
  <c r="B8"/>
  <c r="L7"/>
  <c r="J7"/>
  <c r="H7"/>
  <c r="G7"/>
  <c r="F7"/>
  <c r="E7"/>
  <c r="D7"/>
  <c r="C7"/>
  <c r="B7"/>
  <c r="L6"/>
  <c r="J6"/>
  <c r="H6"/>
  <c r="G6"/>
  <c r="F6"/>
  <c r="E6"/>
  <c r="D6"/>
  <c r="C6"/>
  <c r="B6"/>
  <c r="L5"/>
  <c r="J5"/>
  <c r="H5"/>
  <c r="G5"/>
  <c r="F5"/>
  <c r="E5"/>
  <c r="D5"/>
  <c r="C5"/>
  <c r="B5"/>
  <c r="L4"/>
  <c r="J4"/>
  <c r="H4"/>
  <c r="G4"/>
  <c r="F4"/>
  <c r="E4"/>
  <c r="D4"/>
  <c r="C4"/>
  <c r="B4"/>
  <c r="K23" i="7"/>
  <c r="B51" i="10"/>
  <c r="B49"/>
  <c r="B50"/>
  <c r="B48"/>
  <c r="I6" i="11" l="1"/>
  <c r="I5"/>
  <c r="I8"/>
  <c r="J13"/>
  <c r="I10"/>
  <c r="K72"/>
  <c r="K69"/>
  <c r="K19"/>
  <c r="I7"/>
  <c r="I9"/>
  <c r="I12"/>
  <c r="K71"/>
  <c r="K76"/>
  <c r="K17" s="1"/>
  <c r="K75"/>
  <c r="K18" s="1"/>
  <c r="K73"/>
  <c r="K70"/>
  <c r="K74"/>
  <c r="K77"/>
  <c r="K78"/>
  <c r="K79"/>
  <c r="K12"/>
  <c r="B5" i="10"/>
  <c r="B58" s="1"/>
  <c r="C5"/>
  <c r="D5"/>
  <c r="E5"/>
  <c r="F5"/>
  <c r="G5"/>
  <c r="H5"/>
  <c r="B6"/>
  <c r="B55" s="1"/>
  <c r="C6"/>
  <c r="D6"/>
  <c r="E6"/>
  <c r="F6"/>
  <c r="G6"/>
  <c r="H6"/>
  <c r="B7"/>
  <c r="B60" s="1"/>
  <c r="C7"/>
  <c r="D7"/>
  <c r="E7"/>
  <c r="F7"/>
  <c r="G7"/>
  <c r="H7"/>
  <c r="B8"/>
  <c r="B57" s="1"/>
  <c r="C8"/>
  <c r="D8"/>
  <c r="E8"/>
  <c r="F8"/>
  <c r="G8"/>
  <c r="H8"/>
  <c r="B9"/>
  <c r="B61" s="1"/>
  <c r="C9"/>
  <c r="D9"/>
  <c r="E9"/>
  <c r="F9"/>
  <c r="G9"/>
  <c r="H9"/>
  <c r="B10"/>
  <c r="B62" s="1"/>
  <c r="C10"/>
  <c r="D10"/>
  <c r="E10"/>
  <c r="F10"/>
  <c r="G10"/>
  <c r="H10"/>
  <c r="B11"/>
  <c r="B56" s="1"/>
  <c r="C11"/>
  <c r="D11"/>
  <c r="E11"/>
  <c r="F11"/>
  <c r="G11"/>
  <c r="H11"/>
  <c r="B12"/>
  <c r="C12"/>
  <c r="D12"/>
  <c r="E12"/>
  <c r="F12"/>
  <c r="G12"/>
  <c r="H12"/>
  <c r="B13"/>
  <c r="C13"/>
  <c r="D13"/>
  <c r="E13"/>
  <c r="F13"/>
  <c r="G13"/>
  <c r="H13"/>
  <c r="B14"/>
  <c r="C14"/>
  <c r="D14"/>
  <c r="E14"/>
  <c r="F14"/>
  <c r="G14"/>
  <c r="H14"/>
  <c r="B15"/>
  <c r="C15"/>
  <c r="D15"/>
  <c r="E15"/>
  <c r="F15"/>
  <c r="G15"/>
  <c r="H15"/>
  <c r="B16"/>
  <c r="C16"/>
  <c r="D16"/>
  <c r="E16"/>
  <c r="F16"/>
  <c r="G16"/>
  <c r="H16"/>
  <c r="B17"/>
  <c r="C17"/>
  <c r="D17"/>
  <c r="E17"/>
  <c r="F17"/>
  <c r="G17"/>
  <c r="H17"/>
  <c r="B18"/>
  <c r="C18"/>
  <c r="D18"/>
  <c r="E18"/>
  <c r="F18"/>
  <c r="G18"/>
  <c r="H18"/>
  <c r="B19"/>
  <c r="C19"/>
  <c r="D19"/>
  <c r="E19"/>
  <c r="F19"/>
  <c r="G19"/>
  <c r="H19"/>
  <c r="B20"/>
  <c r="C20"/>
  <c r="D20"/>
  <c r="E20"/>
  <c r="F20"/>
  <c r="G20"/>
  <c r="H20"/>
  <c r="I20"/>
  <c r="J20"/>
  <c r="K20"/>
  <c r="L20"/>
  <c r="B21"/>
  <c r="C21"/>
  <c r="D21"/>
  <c r="E21"/>
  <c r="F21"/>
  <c r="G21"/>
  <c r="H21"/>
  <c r="I21"/>
  <c r="J21"/>
  <c r="K21"/>
  <c r="L21"/>
  <c r="B22"/>
  <c r="C22"/>
  <c r="D22"/>
  <c r="E22"/>
  <c r="F22"/>
  <c r="G22"/>
  <c r="H22"/>
  <c r="I22"/>
  <c r="J22"/>
  <c r="K22"/>
  <c r="L22"/>
  <c r="B23"/>
  <c r="C23"/>
  <c r="D23"/>
  <c r="E23"/>
  <c r="F23"/>
  <c r="G23"/>
  <c r="H23"/>
  <c r="I23"/>
  <c r="J23"/>
  <c r="K23"/>
  <c r="L23"/>
  <c r="B24"/>
  <c r="C24"/>
  <c r="D24"/>
  <c r="E24"/>
  <c r="F24"/>
  <c r="G24"/>
  <c r="H24"/>
  <c r="I24"/>
  <c r="J24"/>
  <c r="K24"/>
  <c r="L24"/>
  <c r="C4"/>
  <c r="D4"/>
  <c r="E4"/>
  <c r="F4"/>
  <c r="G4"/>
  <c r="H4"/>
  <c r="B4"/>
  <c r="B54" s="1"/>
  <c r="L84"/>
  <c r="L19" s="1"/>
  <c r="J84"/>
  <c r="J19" s="1"/>
  <c r="I84"/>
  <c r="L82"/>
  <c r="J81"/>
  <c r="I81"/>
  <c r="L83"/>
  <c r="J71"/>
  <c r="I71"/>
  <c r="L81"/>
  <c r="J70"/>
  <c r="I70"/>
  <c r="L71"/>
  <c r="J80"/>
  <c r="I80"/>
  <c r="L75"/>
  <c r="J79"/>
  <c r="I79"/>
  <c r="L79"/>
  <c r="J72"/>
  <c r="I72"/>
  <c r="L73"/>
  <c r="J75"/>
  <c r="I75"/>
  <c r="L77"/>
  <c r="J82"/>
  <c r="I82"/>
  <c r="L72"/>
  <c r="J83"/>
  <c r="I83"/>
  <c r="L76"/>
  <c r="J78"/>
  <c r="I78"/>
  <c r="L80"/>
  <c r="J76"/>
  <c r="I76"/>
  <c r="L74"/>
  <c r="J74"/>
  <c r="I74"/>
  <c r="L69"/>
  <c r="J77"/>
  <c r="I77"/>
  <c r="L78"/>
  <c r="J69"/>
  <c r="I69"/>
  <c r="I6" s="1"/>
  <c r="L70"/>
  <c r="L4" s="1"/>
  <c r="J73"/>
  <c r="I73"/>
  <c r="I12" s="1"/>
  <c r="F59"/>
  <c r="F63"/>
  <c r="F56"/>
  <c r="F62"/>
  <c r="F61"/>
  <c r="F57"/>
  <c r="F60"/>
  <c r="F55"/>
  <c r="F58"/>
  <c r="F54"/>
  <c r="F51"/>
  <c r="F49"/>
  <c r="F50"/>
  <c r="F48"/>
  <c r="F43"/>
  <c r="F41"/>
  <c r="F39"/>
  <c r="F42"/>
  <c r="F40"/>
  <c r="K8" i="7"/>
  <c r="K8" i="11" l="1"/>
  <c r="K4"/>
  <c r="M4" s="1"/>
  <c r="K5"/>
  <c r="K10"/>
  <c r="M22" s="1"/>
  <c r="K6"/>
  <c r="M6" s="1"/>
  <c r="K15"/>
  <c r="M27" s="1"/>
  <c r="K16"/>
  <c r="M28" s="1"/>
  <c r="K14"/>
  <c r="M26" s="1"/>
  <c r="K9"/>
  <c r="K7"/>
  <c r="K13"/>
  <c r="M25" s="1"/>
  <c r="K11"/>
  <c r="M24" s="1"/>
  <c r="M9"/>
  <c r="M7"/>
  <c r="M5"/>
  <c r="M18"/>
  <c r="M17"/>
  <c r="M12"/>
  <c r="M21"/>
  <c r="M10"/>
  <c r="M8"/>
  <c r="M19"/>
  <c r="M20"/>
  <c r="M23"/>
  <c r="M15"/>
  <c r="M13"/>
  <c r="M16"/>
  <c r="J9" i="10"/>
  <c r="K74"/>
  <c r="L7"/>
  <c r="K84"/>
  <c r="K19" s="1"/>
  <c r="I10"/>
  <c r="J10"/>
  <c r="J14"/>
  <c r="J12"/>
  <c r="J11"/>
  <c r="K78"/>
  <c r="J7"/>
  <c r="I14"/>
  <c r="L12"/>
  <c r="L11"/>
  <c r="L13"/>
  <c r="J13"/>
  <c r="I8"/>
  <c r="L15"/>
  <c r="L5"/>
  <c r="I15"/>
  <c r="J16"/>
  <c r="J6"/>
  <c r="I11"/>
  <c r="L6"/>
  <c r="I9"/>
  <c r="L8"/>
  <c r="J5"/>
  <c r="L10"/>
  <c r="I13"/>
  <c r="L14"/>
  <c r="J8"/>
  <c r="I4"/>
  <c r="L16"/>
  <c r="J15"/>
  <c r="I16"/>
  <c r="L9"/>
  <c r="J4"/>
  <c r="L17"/>
  <c r="J18"/>
  <c r="L18"/>
  <c r="I18"/>
  <c r="I19"/>
  <c r="J17"/>
  <c r="I17"/>
  <c r="I7"/>
  <c r="I5"/>
  <c r="K71"/>
  <c r="K80"/>
  <c r="K72"/>
  <c r="K82"/>
  <c r="K69"/>
  <c r="K73"/>
  <c r="K77"/>
  <c r="K76"/>
  <c r="K83"/>
  <c r="K75"/>
  <c r="K79"/>
  <c r="K70"/>
  <c r="K81"/>
  <c r="K6" i="7"/>
  <c r="K21"/>
  <c r="K11"/>
  <c r="K7"/>
  <c r="K10"/>
  <c r="K14"/>
  <c r="K36"/>
  <c r="K35"/>
  <c r="K30"/>
  <c r="K13"/>
  <c r="K32"/>
  <c r="K33"/>
  <c r="K26"/>
  <c r="K17"/>
  <c r="K12"/>
  <c r="K34"/>
  <c r="K22"/>
  <c r="K19"/>
  <c r="K29"/>
  <c r="K15"/>
  <c r="K31"/>
  <c r="K5"/>
  <c r="K20"/>
  <c r="K28"/>
  <c r="K27"/>
  <c r="K9"/>
  <c r="K18"/>
  <c r="K25"/>
  <c r="B53" i="9"/>
  <c r="B52"/>
  <c r="B51"/>
  <c r="B50"/>
  <c r="B63"/>
  <c r="B65"/>
  <c r="F40"/>
  <c r="F44"/>
  <c r="B5"/>
  <c r="B56" s="1"/>
  <c r="C5"/>
  <c r="D5"/>
  <c r="E5"/>
  <c r="F5"/>
  <c r="G5"/>
  <c r="H5"/>
  <c r="B6"/>
  <c r="B64" s="1"/>
  <c r="C6"/>
  <c r="D6"/>
  <c r="E6"/>
  <c r="F6"/>
  <c r="G6"/>
  <c r="H6"/>
  <c r="B7"/>
  <c r="B57" s="1"/>
  <c r="C7"/>
  <c r="D7"/>
  <c r="E7"/>
  <c r="F7"/>
  <c r="G7"/>
  <c r="H7"/>
  <c r="B8"/>
  <c r="B60" s="1"/>
  <c r="C8"/>
  <c r="D8"/>
  <c r="E8"/>
  <c r="F8"/>
  <c r="G8"/>
  <c r="H8"/>
  <c r="B9"/>
  <c r="B61" s="1"/>
  <c r="C9"/>
  <c r="D9"/>
  <c r="E9"/>
  <c r="F9"/>
  <c r="G9"/>
  <c r="H9"/>
  <c r="B10"/>
  <c r="B62" s="1"/>
  <c r="C10"/>
  <c r="D10"/>
  <c r="E10"/>
  <c r="F10"/>
  <c r="G10"/>
  <c r="H10"/>
  <c r="B11"/>
  <c r="B58" s="1"/>
  <c r="C11"/>
  <c r="D11"/>
  <c r="E11"/>
  <c r="F11"/>
  <c r="G11"/>
  <c r="H11"/>
  <c r="B12"/>
  <c r="B41" s="1"/>
  <c r="C12"/>
  <c r="D12"/>
  <c r="E12"/>
  <c r="F12"/>
  <c r="G12"/>
  <c r="H12"/>
  <c r="B13"/>
  <c r="B42" s="1"/>
  <c r="C13"/>
  <c r="D13"/>
  <c r="E13"/>
  <c r="F13"/>
  <c r="G13"/>
  <c r="H13"/>
  <c r="B14"/>
  <c r="B43" s="1"/>
  <c r="C14"/>
  <c r="D14"/>
  <c r="E14"/>
  <c r="F14"/>
  <c r="G14"/>
  <c r="H14"/>
  <c r="B15"/>
  <c r="B39" s="1"/>
  <c r="C15"/>
  <c r="D15"/>
  <c r="E15"/>
  <c r="F15"/>
  <c r="G15"/>
  <c r="H15"/>
  <c r="B16"/>
  <c r="B44" s="1"/>
  <c r="C16"/>
  <c r="D16"/>
  <c r="E16"/>
  <c r="F16"/>
  <c r="G16"/>
  <c r="H16"/>
  <c r="B17"/>
  <c r="B40" s="1"/>
  <c r="C17"/>
  <c r="D17"/>
  <c r="E17"/>
  <c r="F17"/>
  <c r="G17"/>
  <c r="H17"/>
  <c r="B18"/>
  <c r="B45" s="1"/>
  <c r="C18"/>
  <c r="D18"/>
  <c r="E18"/>
  <c r="F18"/>
  <c r="G18"/>
  <c r="H18"/>
  <c r="B19"/>
  <c r="C19"/>
  <c r="D19"/>
  <c r="E19"/>
  <c r="F19"/>
  <c r="G19"/>
  <c r="H19"/>
  <c r="C4"/>
  <c r="D4"/>
  <c r="E4"/>
  <c r="F4"/>
  <c r="G4"/>
  <c r="H4"/>
  <c r="B4"/>
  <c r="B59" s="1"/>
  <c r="M14" i="11" l="1"/>
  <c r="K11" i="10"/>
  <c r="K7"/>
  <c r="K6"/>
  <c r="K5"/>
  <c r="M5" s="1"/>
  <c r="K16"/>
  <c r="M16" s="1"/>
  <c r="K13"/>
  <c r="M13" s="1"/>
  <c r="K10"/>
  <c r="K17"/>
  <c r="K15"/>
  <c r="M25"/>
  <c r="M28"/>
  <c r="K4"/>
  <c r="M4" s="1"/>
  <c r="K14"/>
  <c r="M26" s="1"/>
  <c r="K9"/>
  <c r="M9" s="1"/>
  <c r="K12"/>
  <c r="M24" s="1"/>
  <c r="M7"/>
  <c r="K18"/>
  <c r="M18" s="1"/>
  <c r="M27"/>
  <c r="K8"/>
  <c r="M8" s="1"/>
  <c r="M12"/>
  <c r="M14"/>
  <c r="M19"/>
  <c r="M15"/>
  <c r="M10"/>
  <c r="M6"/>
  <c r="M23"/>
  <c r="M22"/>
  <c r="L75" i="9"/>
  <c r="L8" s="1"/>
  <c r="J75"/>
  <c r="J8" s="1"/>
  <c r="I75"/>
  <c r="I8" s="1"/>
  <c r="L85"/>
  <c r="L18" s="1"/>
  <c r="J85"/>
  <c r="J18" s="1"/>
  <c r="I85"/>
  <c r="I18" s="1"/>
  <c r="L80"/>
  <c r="L13" s="1"/>
  <c r="J80"/>
  <c r="J13" s="1"/>
  <c r="I80"/>
  <c r="I13" s="1"/>
  <c r="L74"/>
  <c r="L7" s="1"/>
  <c r="J74"/>
  <c r="J7" s="1"/>
  <c r="I74"/>
  <c r="I7" s="1"/>
  <c r="L81"/>
  <c r="L14" s="1"/>
  <c r="J81"/>
  <c r="J14" s="1"/>
  <c r="I81"/>
  <c r="I14" s="1"/>
  <c r="L77"/>
  <c r="L10" s="1"/>
  <c r="J77"/>
  <c r="J10" s="1"/>
  <c r="I77"/>
  <c r="I10" s="1"/>
  <c r="L82"/>
  <c r="L15" s="1"/>
  <c r="J82"/>
  <c r="J15" s="1"/>
  <c r="I82"/>
  <c r="I15" s="1"/>
  <c r="L72"/>
  <c r="L5" s="1"/>
  <c r="J72"/>
  <c r="J5" s="1"/>
  <c r="I72"/>
  <c r="I5" s="1"/>
  <c r="L84"/>
  <c r="L17" s="1"/>
  <c r="J84"/>
  <c r="J17" s="1"/>
  <c r="I84"/>
  <c r="I17" s="1"/>
  <c r="L73"/>
  <c r="L6" s="1"/>
  <c r="J73"/>
  <c r="J6" s="1"/>
  <c r="I73"/>
  <c r="I6" s="1"/>
  <c r="L71"/>
  <c r="L4" s="1"/>
  <c r="J71"/>
  <c r="J4" s="1"/>
  <c r="I71"/>
  <c r="I4" s="1"/>
  <c r="L83"/>
  <c r="L16" s="1"/>
  <c r="J83"/>
  <c r="J16" s="1"/>
  <c r="I83"/>
  <c r="I16" s="1"/>
  <c r="L78"/>
  <c r="L11" s="1"/>
  <c r="J78"/>
  <c r="J11" s="1"/>
  <c r="I78"/>
  <c r="I11" s="1"/>
  <c r="L79"/>
  <c r="L12" s="1"/>
  <c r="J79"/>
  <c r="J12" s="1"/>
  <c r="I79"/>
  <c r="I12" s="1"/>
  <c r="L76"/>
  <c r="L9" s="1"/>
  <c r="J76"/>
  <c r="J9" s="1"/>
  <c r="I76"/>
  <c r="I9" s="1"/>
  <c r="L86"/>
  <c r="L19" s="1"/>
  <c r="J86"/>
  <c r="J19" s="1"/>
  <c r="I86"/>
  <c r="I19" s="1"/>
  <c r="F63"/>
  <c r="F65"/>
  <c r="F58"/>
  <c r="F62"/>
  <c r="F61"/>
  <c r="F60"/>
  <c r="F57"/>
  <c r="F64"/>
  <c r="F56"/>
  <c r="F59"/>
  <c r="F51"/>
  <c r="F52"/>
  <c r="F53"/>
  <c r="F50"/>
  <c r="F45"/>
  <c r="F39"/>
  <c r="F43"/>
  <c r="F42"/>
  <c r="F41"/>
  <c r="L28"/>
  <c r="K28"/>
  <c r="J28"/>
  <c r="I28"/>
  <c r="G28"/>
  <c r="F28"/>
  <c r="E28"/>
  <c r="D28"/>
  <c r="C28"/>
  <c r="B28"/>
  <c r="L27"/>
  <c r="K27"/>
  <c r="J27"/>
  <c r="I27"/>
  <c r="G27"/>
  <c r="F27"/>
  <c r="E27"/>
  <c r="D27"/>
  <c r="C27"/>
  <c r="B27"/>
  <c r="L26"/>
  <c r="K26"/>
  <c r="J26"/>
  <c r="I26"/>
  <c r="G26"/>
  <c r="F26"/>
  <c r="E26"/>
  <c r="D26"/>
  <c r="C26"/>
  <c r="B26"/>
  <c r="L25"/>
  <c r="K25"/>
  <c r="J25"/>
  <c r="I25"/>
  <c r="G25"/>
  <c r="F25"/>
  <c r="E25"/>
  <c r="D25"/>
  <c r="C25"/>
  <c r="B25"/>
  <c r="L24"/>
  <c r="K24"/>
  <c r="J24"/>
  <c r="I24"/>
  <c r="G24"/>
  <c r="F24"/>
  <c r="E24"/>
  <c r="D24"/>
  <c r="C24"/>
  <c r="B24"/>
  <c r="L23"/>
  <c r="K23"/>
  <c r="J23"/>
  <c r="I23"/>
  <c r="G23"/>
  <c r="F23"/>
  <c r="E23"/>
  <c r="D23"/>
  <c r="C23"/>
  <c r="B23"/>
  <c r="L22"/>
  <c r="K22"/>
  <c r="J22"/>
  <c r="I22"/>
  <c r="G22"/>
  <c r="F22"/>
  <c r="E22"/>
  <c r="D22"/>
  <c r="C22"/>
  <c r="B22"/>
  <c r="L21"/>
  <c r="K21"/>
  <c r="J21"/>
  <c r="I21"/>
  <c r="G21"/>
  <c r="F21"/>
  <c r="E21"/>
  <c r="D21"/>
  <c r="C21"/>
  <c r="B21"/>
  <c r="L20"/>
  <c r="K20"/>
  <c r="J20"/>
  <c r="I20"/>
  <c r="G20"/>
  <c r="F20"/>
  <c r="E20"/>
  <c r="D20"/>
  <c r="C20"/>
  <c r="B20"/>
  <c r="B51" i="8"/>
  <c r="B49"/>
  <c r="B52"/>
  <c r="B50"/>
  <c r="B64"/>
  <c r="B60"/>
  <c r="B61"/>
  <c r="F41"/>
  <c r="B5"/>
  <c r="C5"/>
  <c r="D5"/>
  <c r="E5"/>
  <c r="F5"/>
  <c r="G5"/>
  <c r="H5"/>
  <c r="B6"/>
  <c r="B56" s="1"/>
  <c r="C6"/>
  <c r="D6"/>
  <c r="E6"/>
  <c r="F6"/>
  <c r="G6"/>
  <c r="H6"/>
  <c r="B7"/>
  <c r="C7"/>
  <c r="D7"/>
  <c r="E7"/>
  <c r="F7"/>
  <c r="G7"/>
  <c r="H7"/>
  <c r="B8"/>
  <c r="C8"/>
  <c r="D8"/>
  <c r="E8"/>
  <c r="F8"/>
  <c r="G8"/>
  <c r="H8"/>
  <c r="B9"/>
  <c r="C9"/>
  <c r="D9"/>
  <c r="E9"/>
  <c r="F9"/>
  <c r="G9"/>
  <c r="H9"/>
  <c r="B10"/>
  <c r="C10"/>
  <c r="D10"/>
  <c r="E10"/>
  <c r="F10"/>
  <c r="G10"/>
  <c r="H10"/>
  <c r="B11"/>
  <c r="C11"/>
  <c r="D11"/>
  <c r="E11"/>
  <c r="F11"/>
  <c r="G11"/>
  <c r="H11"/>
  <c r="B12"/>
  <c r="C12"/>
  <c r="D12"/>
  <c r="E12"/>
  <c r="F12"/>
  <c r="G12"/>
  <c r="H12"/>
  <c r="B13"/>
  <c r="C13"/>
  <c r="D13"/>
  <c r="E13"/>
  <c r="F13"/>
  <c r="G13"/>
  <c r="H13"/>
  <c r="B14"/>
  <c r="C14"/>
  <c r="D14"/>
  <c r="E14"/>
  <c r="F14"/>
  <c r="G14"/>
  <c r="H14"/>
  <c r="B15"/>
  <c r="C15"/>
  <c r="D15"/>
  <c r="E15"/>
  <c r="F15"/>
  <c r="G15"/>
  <c r="H15"/>
  <c r="B16"/>
  <c r="C16"/>
  <c r="D16"/>
  <c r="E16"/>
  <c r="F16"/>
  <c r="G16"/>
  <c r="H16"/>
  <c r="B17"/>
  <c r="C17"/>
  <c r="D17"/>
  <c r="E17"/>
  <c r="F17"/>
  <c r="G17"/>
  <c r="H17"/>
  <c r="B18"/>
  <c r="C18"/>
  <c r="D18"/>
  <c r="E18"/>
  <c r="F18"/>
  <c r="G18"/>
  <c r="H18"/>
  <c r="B19"/>
  <c r="C19"/>
  <c r="D19"/>
  <c r="E19"/>
  <c r="F19"/>
  <c r="G19"/>
  <c r="H19"/>
  <c r="C4"/>
  <c r="D4"/>
  <c r="E4"/>
  <c r="F4"/>
  <c r="G4"/>
  <c r="H4"/>
  <c r="B4"/>
  <c r="B55" s="1"/>
  <c r="L79"/>
  <c r="L84"/>
  <c r="L70"/>
  <c r="L72"/>
  <c r="L75"/>
  <c r="L85"/>
  <c r="L83"/>
  <c r="L82"/>
  <c r="L76"/>
  <c r="L78"/>
  <c r="L73"/>
  <c r="L80"/>
  <c r="L74"/>
  <c r="L77"/>
  <c r="L71"/>
  <c r="L81"/>
  <c r="J79"/>
  <c r="J84"/>
  <c r="J70"/>
  <c r="J72"/>
  <c r="J75"/>
  <c r="J85"/>
  <c r="J83"/>
  <c r="J82"/>
  <c r="J76"/>
  <c r="J78"/>
  <c r="J73"/>
  <c r="J80"/>
  <c r="J74"/>
  <c r="J77"/>
  <c r="J71"/>
  <c r="J81"/>
  <c r="I79"/>
  <c r="I84"/>
  <c r="I70"/>
  <c r="I72"/>
  <c r="I75"/>
  <c r="I85"/>
  <c r="I83"/>
  <c r="I82"/>
  <c r="I76"/>
  <c r="I78"/>
  <c r="I73"/>
  <c r="I80"/>
  <c r="I74"/>
  <c r="I77"/>
  <c r="I71"/>
  <c r="I81"/>
  <c r="K81" s="1"/>
  <c r="F64"/>
  <c r="F60"/>
  <c r="F61"/>
  <c r="F63"/>
  <c r="F62"/>
  <c r="F59"/>
  <c r="F58"/>
  <c r="F56"/>
  <c r="F57"/>
  <c r="F55"/>
  <c r="F51"/>
  <c r="F52"/>
  <c r="F49"/>
  <c r="F50"/>
  <c r="F39"/>
  <c r="F43"/>
  <c r="F42"/>
  <c r="F44"/>
  <c r="F40"/>
  <c r="L28"/>
  <c r="J28"/>
  <c r="I28"/>
  <c r="G28"/>
  <c r="F28"/>
  <c r="E28"/>
  <c r="D28"/>
  <c r="C28"/>
  <c r="B28"/>
  <c r="L27"/>
  <c r="J27"/>
  <c r="I27"/>
  <c r="G27"/>
  <c r="F27"/>
  <c r="E27"/>
  <c r="D27"/>
  <c r="C27"/>
  <c r="B27"/>
  <c r="L26"/>
  <c r="J26"/>
  <c r="I26"/>
  <c r="G26"/>
  <c r="F26"/>
  <c r="E26"/>
  <c r="D26"/>
  <c r="C26"/>
  <c r="B26"/>
  <c r="L25"/>
  <c r="J25"/>
  <c r="I25"/>
  <c r="G25"/>
  <c r="F25"/>
  <c r="E25"/>
  <c r="D25"/>
  <c r="C25"/>
  <c r="B25"/>
  <c r="L24"/>
  <c r="J24"/>
  <c r="I24"/>
  <c r="G24"/>
  <c r="F24"/>
  <c r="E24"/>
  <c r="D24"/>
  <c r="C24"/>
  <c r="B24"/>
  <c r="L23"/>
  <c r="J23"/>
  <c r="I23"/>
  <c r="G23"/>
  <c r="F23"/>
  <c r="E23"/>
  <c r="D23"/>
  <c r="C23"/>
  <c r="B23"/>
  <c r="L22"/>
  <c r="J22"/>
  <c r="I22"/>
  <c r="G22"/>
  <c r="F22"/>
  <c r="E22"/>
  <c r="D22"/>
  <c r="C22"/>
  <c r="B22"/>
  <c r="L21"/>
  <c r="J21"/>
  <c r="I21"/>
  <c r="G21"/>
  <c r="F21"/>
  <c r="E21"/>
  <c r="D21"/>
  <c r="C21"/>
  <c r="B21"/>
  <c r="L20"/>
  <c r="J20"/>
  <c r="I20"/>
  <c r="G20"/>
  <c r="F20"/>
  <c r="E20"/>
  <c r="D20"/>
  <c r="C20"/>
  <c r="B20"/>
  <c r="B63"/>
  <c r="B62"/>
  <c r="B58"/>
  <c r="B57"/>
  <c r="B16" i="7"/>
  <c r="B9"/>
  <c r="B25"/>
  <c r="B27"/>
  <c r="B20"/>
  <c r="B5"/>
  <c r="B19"/>
  <c r="B12"/>
  <c r="B17"/>
  <c r="B33"/>
  <c r="B15"/>
  <c r="B22"/>
  <c r="B29"/>
  <c r="B35"/>
  <c r="B14"/>
  <c r="B34"/>
  <c r="B26"/>
  <c r="B11"/>
  <c r="B30"/>
  <c r="B10"/>
  <c r="B36"/>
  <c r="B7"/>
  <c r="B6"/>
  <c r="B21"/>
  <c r="B8"/>
  <c r="B64" i="6"/>
  <c r="B63"/>
  <c r="B62"/>
  <c r="B61"/>
  <c r="F64"/>
  <c r="F63"/>
  <c r="F62"/>
  <c r="F61"/>
  <c r="B76"/>
  <c r="B75"/>
  <c r="B74"/>
  <c r="B73"/>
  <c r="B72"/>
  <c r="B71"/>
  <c r="B70"/>
  <c r="B69"/>
  <c r="B68"/>
  <c r="B67"/>
  <c r="F56"/>
  <c r="F55"/>
  <c r="F54"/>
  <c r="F53"/>
  <c r="F52"/>
  <c r="F51"/>
  <c r="B5"/>
  <c r="C5"/>
  <c r="D5"/>
  <c r="E5"/>
  <c r="F5"/>
  <c r="G5"/>
  <c r="H5"/>
  <c r="B6"/>
  <c r="C6"/>
  <c r="D6"/>
  <c r="E6"/>
  <c r="F6"/>
  <c r="G6"/>
  <c r="H6"/>
  <c r="B7"/>
  <c r="C7"/>
  <c r="D7"/>
  <c r="E7"/>
  <c r="F7"/>
  <c r="G7"/>
  <c r="H7"/>
  <c r="B8"/>
  <c r="C8"/>
  <c r="D8"/>
  <c r="E8"/>
  <c r="F8"/>
  <c r="G8"/>
  <c r="H8"/>
  <c r="B9"/>
  <c r="C9"/>
  <c r="D9"/>
  <c r="E9"/>
  <c r="F9"/>
  <c r="G9"/>
  <c r="H9"/>
  <c r="B10"/>
  <c r="C10"/>
  <c r="D10"/>
  <c r="E10"/>
  <c r="F10"/>
  <c r="G10"/>
  <c r="H10"/>
  <c r="B11"/>
  <c r="C11"/>
  <c r="D11"/>
  <c r="E11"/>
  <c r="F11"/>
  <c r="G11"/>
  <c r="H11"/>
  <c r="B12"/>
  <c r="C12"/>
  <c r="D12"/>
  <c r="E12"/>
  <c r="F12"/>
  <c r="G12"/>
  <c r="H12"/>
  <c r="B13"/>
  <c r="B53"/>
  <c r="C13"/>
  <c r="D13"/>
  <c r="E13"/>
  <c r="F13"/>
  <c r="G13"/>
  <c r="H13"/>
  <c r="B14"/>
  <c r="B52"/>
  <c r="C14"/>
  <c r="D14"/>
  <c r="E14"/>
  <c r="F14"/>
  <c r="G14"/>
  <c r="H14"/>
  <c r="B15"/>
  <c r="B55"/>
  <c r="C15"/>
  <c r="D15"/>
  <c r="E15"/>
  <c r="F15"/>
  <c r="G15"/>
  <c r="H15"/>
  <c r="B16"/>
  <c r="B54"/>
  <c r="C16"/>
  <c r="D16"/>
  <c r="E16"/>
  <c r="F16"/>
  <c r="G16"/>
  <c r="H16"/>
  <c r="B17"/>
  <c r="C17"/>
  <c r="D17"/>
  <c r="E17"/>
  <c r="F17"/>
  <c r="G17"/>
  <c r="H17"/>
  <c r="B18"/>
  <c r="B51"/>
  <c r="C18"/>
  <c r="D18"/>
  <c r="E18"/>
  <c r="F18"/>
  <c r="G18"/>
  <c r="H18"/>
  <c r="B19"/>
  <c r="C19"/>
  <c r="D19"/>
  <c r="E19"/>
  <c r="F19"/>
  <c r="G19"/>
  <c r="H19"/>
  <c r="B20"/>
  <c r="C20"/>
  <c r="D20"/>
  <c r="E20"/>
  <c r="F20"/>
  <c r="G20"/>
  <c r="H20"/>
  <c r="B21"/>
  <c r="C21"/>
  <c r="D21"/>
  <c r="E21"/>
  <c r="F21"/>
  <c r="G21"/>
  <c r="H21"/>
  <c r="B22"/>
  <c r="C22"/>
  <c r="D22"/>
  <c r="E22"/>
  <c r="F22"/>
  <c r="G22"/>
  <c r="H22"/>
  <c r="B23"/>
  <c r="C23"/>
  <c r="D23"/>
  <c r="E23"/>
  <c r="F23"/>
  <c r="G23"/>
  <c r="H23"/>
  <c r="B24"/>
  <c r="C24"/>
  <c r="D24"/>
  <c r="E24"/>
  <c r="F24"/>
  <c r="G24"/>
  <c r="H24"/>
  <c r="B25"/>
  <c r="C25"/>
  <c r="D25"/>
  <c r="E25"/>
  <c r="F25"/>
  <c r="G25"/>
  <c r="H25"/>
  <c r="B26"/>
  <c r="C26"/>
  <c r="D26"/>
  <c r="E26"/>
  <c r="F26"/>
  <c r="G26"/>
  <c r="H26"/>
  <c r="B27"/>
  <c r="B56"/>
  <c r="C27"/>
  <c r="D27"/>
  <c r="E27"/>
  <c r="F27"/>
  <c r="G27"/>
  <c r="H27"/>
  <c r="B28"/>
  <c r="C28"/>
  <c r="D28"/>
  <c r="E28"/>
  <c r="F28"/>
  <c r="G28"/>
  <c r="H28"/>
  <c r="B29"/>
  <c r="C29"/>
  <c r="D29"/>
  <c r="E29"/>
  <c r="F29"/>
  <c r="G29"/>
  <c r="H29"/>
  <c r="I29"/>
  <c r="J29"/>
  <c r="K29"/>
  <c r="L29"/>
  <c r="M29"/>
  <c r="B30"/>
  <c r="C30"/>
  <c r="D30"/>
  <c r="E30"/>
  <c r="F30"/>
  <c r="G30"/>
  <c r="H30"/>
  <c r="I30"/>
  <c r="J30"/>
  <c r="K30"/>
  <c r="L30"/>
  <c r="M30"/>
  <c r="C4"/>
  <c r="D4"/>
  <c r="E4"/>
  <c r="F4"/>
  <c r="G4"/>
  <c r="H4"/>
  <c r="B4"/>
  <c r="L89"/>
  <c r="L11"/>
  <c r="J89"/>
  <c r="J11"/>
  <c r="I89"/>
  <c r="K89"/>
  <c r="K11"/>
  <c r="L85"/>
  <c r="L7"/>
  <c r="J85"/>
  <c r="J7"/>
  <c r="I85"/>
  <c r="I7"/>
  <c r="L82"/>
  <c r="L4"/>
  <c r="J82"/>
  <c r="J4"/>
  <c r="I82"/>
  <c r="K82"/>
  <c r="K4"/>
  <c r="M4"/>
  <c r="L95"/>
  <c r="L17"/>
  <c r="J95"/>
  <c r="J17"/>
  <c r="I95"/>
  <c r="I17"/>
  <c r="L105"/>
  <c r="L27"/>
  <c r="J105"/>
  <c r="J27"/>
  <c r="I105"/>
  <c r="K105"/>
  <c r="K27"/>
  <c r="L104"/>
  <c r="L26"/>
  <c r="J104"/>
  <c r="J26"/>
  <c r="I104"/>
  <c r="I26"/>
  <c r="L83"/>
  <c r="L5"/>
  <c r="J83"/>
  <c r="J5"/>
  <c r="I83"/>
  <c r="K83"/>
  <c r="K5"/>
  <c r="M5"/>
  <c r="L90"/>
  <c r="L12"/>
  <c r="J90"/>
  <c r="J12"/>
  <c r="I90"/>
  <c r="I12"/>
  <c r="L93"/>
  <c r="L15"/>
  <c r="J93"/>
  <c r="J15"/>
  <c r="I93"/>
  <c r="K93"/>
  <c r="K15"/>
  <c r="L106"/>
  <c r="L28"/>
  <c r="J106"/>
  <c r="J28"/>
  <c r="I106"/>
  <c r="I28"/>
  <c r="L98"/>
  <c r="L20"/>
  <c r="J98"/>
  <c r="J20"/>
  <c r="I98"/>
  <c r="I20"/>
  <c r="L96"/>
  <c r="L18"/>
  <c r="J96"/>
  <c r="J18"/>
  <c r="I96"/>
  <c r="L91"/>
  <c r="L13"/>
  <c r="J91"/>
  <c r="J13"/>
  <c r="I91"/>
  <c r="I13"/>
  <c r="L97"/>
  <c r="L19"/>
  <c r="J97"/>
  <c r="J19"/>
  <c r="I97"/>
  <c r="L84"/>
  <c r="L6"/>
  <c r="J84"/>
  <c r="J6"/>
  <c r="I84"/>
  <c r="I6"/>
  <c r="L101"/>
  <c r="L23"/>
  <c r="J101"/>
  <c r="J23"/>
  <c r="I101"/>
  <c r="L103"/>
  <c r="L25"/>
  <c r="J103"/>
  <c r="J25"/>
  <c r="I103"/>
  <c r="L86"/>
  <c r="L8"/>
  <c r="J86"/>
  <c r="J8"/>
  <c r="I86"/>
  <c r="L102"/>
  <c r="L24"/>
  <c r="J102"/>
  <c r="J24"/>
  <c r="I102"/>
  <c r="L88"/>
  <c r="L10"/>
  <c r="J88"/>
  <c r="J10"/>
  <c r="I88"/>
  <c r="L87"/>
  <c r="L9"/>
  <c r="J87"/>
  <c r="J9"/>
  <c r="I87"/>
  <c r="L100"/>
  <c r="L22"/>
  <c r="J100"/>
  <c r="J22"/>
  <c r="I100"/>
  <c r="L99"/>
  <c r="L21"/>
  <c r="J99"/>
  <c r="J21"/>
  <c r="I99"/>
  <c r="L94"/>
  <c r="L16"/>
  <c r="J94"/>
  <c r="J16"/>
  <c r="I94"/>
  <c r="L92"/>
  <c r="L14"/>
  <c r="J92"/>
  <c r="J14"/>
  <c r="I92"/>
  <c r="F76"/>
  <c r="F75"/>
  <c r="F74"/>
  <c r="F73"/>
  <c r="F72"/>
  <c r="F71"/>
  <c r="F70"/>
  <c r="F69"/>
  <c r="F68"/>
  <c r="F67"/>
  <c r="D47"/>
  <c r="D46"/>
  <c r="D45"/>
  <c r="D44"/>
  <c r="D43"/>
  <c r="D42"/>
  <c r="D41"/>
  <c r="D40"/>
  <c r="D39"/>
  <c r="D38"/>
  <c r="N33"/>
  <c r="N32"/>
  <c r="B5" i="3"/>
  <c r="C5"/>
  <c r="D5"/>
  <c r="E5"/>
  <c r="F5"/>
  <c r="G5"/>
  <c r="H5"/>
  <c r="I5"/>
  <c r="B6"/>
  <c r="C6"/>
  <c r="D6"/>
  <c r="E6"/>
  <c r="F6"/>
  <c r="G6"/>
  <c r="H6"/>
  <c r="I6"/>
  <c r="B7"/>
  <c r="C7"/>
  <c r="D7"/>
  <c r="E7"/>
  <c r="F7"/>
  <c r="G7"/>
  <c r="H7"/>
  <c r="I7"/>
  <c r="B8"/>
  <c r="C8"/>
  <c r="D8"/>
  <c r="E8"/>
  <c r="F8"/>
  <c r="G8"/>
  <c r="H8"/>
  <c r="I8"/>
  <c r="B9"/>
  <c r="C9"/>
  <c r="D9"/>
  <c r="E9"/>
  <c r="F9"/>
  <c r="G9"/>
  <c r="H9"/>
  <c r="I9"/>
  <c r="B10"/>
  <c r="C10"/>
  <c r="D10"/>
  <c r="E10"/>
  <c r="F10"/>
  <c r="G10"/>
  <c r="H10"/>
  <c r="I10"/>
  <c r="B11"/>
  <c r="C11"/>
  <c r="D11"/>
  <c r="E11"/>
  <c r="F11"/>
  <c r="G11"/>
  <c r="H11"/>
  <c r="I11"/>
  <c r="B12"/>
  <c r="C12"/>
  <c r="D12"/>
  <c r="E12"/>
  <c r="F12"/>
  <c r="G12"/>
  <c r="H12"/>
  <c r="I12"/>
  <c r="B13"/>
  <c r="C13"/>
  <c r="D13"/>
  <c r="E13"/>
  <c r="F13"/>
  <c r="G13"/>
  <c r="H13"/>
  <c r="I13"/>
  <c r="B14"/>
  <c r="C14"/>
  <c r="D14"/>
  <c r="E14"/>
  <c r="F14"/>
  <c r="G14"/>
  <c r="H14"/>
  <c r="I14"/>
  <c r="B15"/>
  <c r="C15"/>
  <c r="D15"/>
  <c r="E15"/>
  <c r="F15"/>
  <c r="G15"/>
  <c r="H15"/>
  <c r="I15"/>
  <c r="B16"/>
  <c r="C16"/>
  <c r="D16"/>
  <c r="E16"/>
  <c r="F16"/>
  <c r="G16"/>
  <c r="H16"/>
  <c r="I16"/>
  <c r="B17"/>
  <c r="C17"/>
  <c r="D17"/>
  <c r="E17"/>
  <c r="F17"/>
  <c r="G17"/>
  <c r="H17"/>
  <c r="I17"/>
  <c r="B18"/>
  <c r="C18"/>
  <c r="D18"/>
  <c r="E18"/>
  <c r="F18"/>
  <c r="G18"/>
  <c r="H18"/>
  <c r="I18"/>
  <c r="B19"/>
  <c r="C19"/>
  <c r="D19"/>
  <c r="E19"/>
  <c r="F19"/>
  <c r="G19"/>
  <c r="H19"/>
  <c r="I19"/>
  <c r="C4"/>
  <c r="D4"/>
  <c r="E4"/>
  <c r="F4"/>
  <c r="G4"/>
  <c r="H4"/>
  <c r="I4"/>
  <c r="B4"/>
  <c r="M97"/>
  <c r="M19"/>
  <c r="K93"/>
  <c r="K15"/>
  <c r="J93"/>
  <c r="L93"/>
  <c r="L15"/>
  <c r="M96"/>
  <c r="M18"/>
  <c r="K84"/>
  <c r="K6"/>
  <c r="J84"/>
  <c r="J6"/>
  <c r="M95"/>
  <c r="M17"/>
  <c r="K86"/>
  <c r="K8"/>
  <c r="J86"/>
  <c r="L86"/>
  <c r="L8"/>
  <c r="M94"/>
  <c r="M16"/>
  <c r="K89"/>
  <c r="K11"/>
  <c r="J89"/>
  <c r="L89"/>
  <c r="L11"/>
  <c r="M93"/>
  <c r="M15"/>
  <c r="K94"/>
  <c r="K16"/>
  <c r="J94"/>
  <c r="L94"/>
  <c r="L16"/>
  <c r="M92"/>
  <c r="M14"/>
  <c r="K88"/>
  <c r="K10"/>
  <c r="J88"/>
  <c r="L88"/>
  <c r="L10"/>
  <c r="M91"/>
  <c r="M13"/>
  <c r="K85"/>
  <c r="K7"/>
  <c r="J85"/>
  <c r="L85"/>
  <c r="L7"/>
  <c r="M90"/>
  <c r="M12"/>
  <c r="K82"/>
  <c r="K4"/>
  <c r="J82"/>
  <c r="M89"/>
  <c r="M11"/>
  <c r="K97"/>
  <c r="K19"/>
  <c r="J97"/>
  <c r="L97"/>
  <c r="L19"/>
  <c r="M88"/>
  <c r="M10"/>
  <c r="K91"/>
  <c r="K13"/>
  <c r="J91"/>
  <c r="L91"/>
  <c r="L13"/>
  <c r="M87"/>
  <c r="M9"/>
  <c r="K87"/>
  <c r="K9"/>
  <c r="J87"/>
  <c r="L87"/>
  <c r="L9"/>
  <c r="M86"/>
  <c r="M8"/>
  <c r="K96"/>
  <c r="K18"/>
  <c r="J96"/>
  <c r="L96"/>
  <c r="L18"/>
  <c r="M85"/>
  <c r="M7"/>
  <c r="K92"/>
  <c r="K14"/>
  <c r="J92"/>
  <c r="L92"/>
  <c r="L14"/>
  <c r="M84"/>
  <c r="M6"/>
  <c r="K95"/>
  <c r="K17"/>
  <c r="J95"/>
  <c r="L95"/>
  <c r="L17"/>
  <c r="N29"/>
  <c r="M83"/>
  <c r="M5"/>
  <c r="K83"/>
  <c r="K5"/>
  <c r="J83"/>
  <c r="L83"/>
  <c r="L5"/>
  <c r="M82"/>
  <c r="M4"/>
  <c r="K90"/>
  <c r="K12"/>
  <c r="J90"/>
  <c r="L90"/>
  <c r="L12"/>
  <c r="C71"/>
  <c r="C72"/>
  <c r="C73"/>
  <c r="C74"/>
  <c r="F74" s="1"/>
  <c r="F75"/>
  <c r="F73"/>
  <c r="F72"/>
  <c r="F71"/>
  <c r="C70"/>
  <c r="F70" s="1"/>
  <c r="F69"/>
  <c r="C68"/>
  <c r="F68" s="1"/>
  <c r="C67"/>
  <c r="F67" s="1"/>
  <c r="F64"/>
  <c r="F63"/>
  <c r="F62"/>
  <c r="F61"/>
  <c r="F55"/>
  <c r="F54"/>
  <c r="F53"/>
  <c r="F52"/>
  <c r="F51"/>
  <c r="B51"/>
  <c r="B52"/>
  <c r="N33"/>
  <c r="N32"/>
  <c r="L22"/>
  <c r="L23"/>
  <c r="L24"/>
  <c r="L25"/>
  <c r="B21"/>
  <c r="C21"/>
  <c r="D21"/>
  <c r="E21"/>
  <c r="F21"/>
  <c r="G21"/>
  <c r="H21"/>
  <c r="I21"/>
  <c r="J21"/>
  <c r="K21"/>
  <c r="L21"/>
  <c r="M21"/>
  <c r="B22"/>
  <c r="C22"/>
  <c r="D22"/>
  <c r="E22"/>
  <c r="F22"/>
  <c r="G22"/>
  <c r="H22"/>
  <c r="I22"/>
  <c r="J22"/>
  <c r="K22"/>
  <c r="M22"/>
  <c r="B23"/>
  <c r="C23"/>
  <c r="D23"/>
  <c r="E23"/>
  <c r="F23"/>
  <c r="G23"/>
  <c r="H23"/>
  <c r="I23"/>
  <c r="J23"/>
  <c r="K23"/>
  <c r="M23"/>
  <c r="B24"/>
  <c r="C24"/>
  <c r="D24"/>
  <c r="E24"/>
  <c r="F24"/>
  <c r="G24"/>
  <c r="H24"/>
  <c r="I24"/>
  <c r="J24"/>
  <c r="K24"/>
  <c r="M24"/>
  <c r="B25"/>
  <c r="C25"/>
  <c r="D25"/>
  <c r="E25"/>
  <c r="F25"/>
  <c r="G25"/>
  <c r="H25"/>
  <c r="I25"/>
  <c r="J25"/>
  <c r="K25"/>
  <c r="M25"/>
  <c r="D38"/>
  <c r="D39"/>
  <c r="D40"/>
  <c r="D41"/>
  <c r="D42"/>
  <c r="D43"/>
  <c r="D44"/>
  <c r="D45"/>
  <c r="D46"/>
  <c r="D47"/>
  <c r="K94" i="6"/>
  <c r="K16"/>
  <c r="K100"/>
  <c r="K22"/>
  <c r="M22"/>
  <c r="K88"/>
  <c r="K10"/>
  <c r="M10"/>
  <c r="K86"/>
  <c r="K8"/>
  <c r="M8"/>
  <c r="K101"/>
  <c r="K23"/>
  <c r="M23"/>
  <c r="K97"/>
  <c r="K19"/>
  <c r="K96"/>
  <c r="K18"/>
  <c r="K92"/>
  <c r="K14"/>
  <c r="K99"/>
  <c r="K21"/>
  <c r="K87"/>
  <c r="K9"/>
  <c r="K102"/>
  <c r="K24"/>
  <c r="K103"/>
  <c r="K25"/>
  <c r="I27"/>
  <c r="I25"/>
  <c r="I24"/>
  <c r="I23"/>
  <c r="I22"/>
  <c r="I21"/>
  <c r="I19"/>
  <c r="I18"/>
  <c r="I16"/>
  <c r="I15"/>
  <c r="I14"/>
  <c r="I11"/>
  <c r="I10"/>
  <c r="I9"/>
  <c r="I8"/>
  <c r="I5"/>
  <c r="K106"/>
  <c r="K28"/>
  <c r="K90"/>
  <c r="K12"/>
  <c r="K104"/>
  <c r="K26"/>
  <c r="K95"/>
  <c r="K17"/>
  <c r="I4"/>
  <c r="K84"/>
  <c r="K6"/>
  <c r="M6"/>
  <c r="K91"/>
  <c r="K13"/>
  <c r="K98"/>
  <c r="K20"/>
  <c r="K85"/>
  <c r="K7"/>
  <c r="M7"/>
  <c r="M20"/>
  <c r="M9"/>
  <c r="M27"/>
  <c r="M15"/>
  <c r="N29"/>
  <c r="M17"/>
  <c r="N31"/>
  <c r="M19"/>
  <c r="M13"/>
  <c r="M26"/>
  <c r="M14"/>
  <c r="M28"/>
  <c r="M16"/>
  <c r="N30"/>
  <c r="M18"/>
  <c r="M12"/>
  <c r="J19" i="3"/>
  <c r="J18"/>
  <c r="J17"/>
  <c r="J16"/>
  <c r="J15"/>
  <c r="J14"/>
  <c r="J13"/>
  <c r="J12"/>
  <c r="J11"/>
  <c r="J10"/>
  <c r="J9"/>
  <c r="J8"/>
  <c r="J7"/>
  <c r="J5"/>
  <c r="L82"/>
  <c r="L4"/>
  <c r="N4"/>
  <c r="L84"/>
  <c r="L6"/>
  <c r="J4"/>
  <c r="N28"/>
  <c r="B54"/>
  <c r="B55"/>
  <c r="N30"/>
  <c r="B53"/>
  <c r="N5"/>
  <c r="N17"/>
  <c r="N10"/>
  <c r="N16"/>
  <c r="N7"/>
  <c r="N6"/>
  <c r="N15"/>
  <c r="N27"/>
  <c r="N12"/>
  <c r="N24"/>
  <c r="N23"/>
  <c r="N19"/>
  <c r="N31"/>
  <c r="N26"/>
  <c r="N14"/>
  <c r="N22"/>
  <c r="N25"/>
  <c r="N18"/>
  <c r="N13"/>
  <c r="M25" i="6"/>
  <c r="M24"/>
  <c r="M21"/>
  <c r="N8" i="3"/>
  <c r="N21"/>
  <c r="N9"/>
  <c r="N20"/>
  <c r="M17" i="10" l="1"/>
  <c r="M20"/>
  <c r="M21"/>
  <c r="C76" i="3"/>
  <c r="F76" s="1"/>
  <c r="K83" i="9"/>
  <c r="K16" s="1"/>
  <c r="K72"/>
  <c r="K5" s="1"/>
  <c r="K77"/>
  <c r="K10" s="1"/>
  <c r="K85"/>
  <c r="K18" s="1"/>
  <c r="K74"/>
  <c r="K7" s="1"/>
  <c r="K73"/>
  <c r="K6" s="1"/>
  <c r="K79"/>
  <c r="K12" s="1"/>
  <c r="K86"/>
  <c r="K19" s="1"/>
  <c r="K76"/>
  <c r="K9" s="1"/>
  <c r="K78"/>
  <c r="K11" s="1"/>
  <c r="K71"/>
  <c r="K4" s="1"/>
  <c r="K84"/>
  <c r="K17" s="1"/>
  <c r="K82"/>
  <c r="K15" s="1"/>
  <c r="K81"/>
  <c r="K80"/>
  <c r="K13" s="1"/>
  <c r="K75"/>
  <c r="K8" s="1"/>
  <c r="I5" i="8"/>
  <c r="J5"/>
  <c r="L5"/>
  <c r="I8"/>
  <c r="J8"/>
  <c r="L8"/>
  <c r="I14"/>
  <c r="J14"/>
  <c r="L14"/>
  <c r="I11"/>
  <c r="J11"/>
  <c r="L11"/>
  <c r="I10"/>
  <c r="J10"/>
  <c r="L10"/>
  <c r="I7"/>
  <c r="J7"/>
  <c r="L7"/>
  <c r="I6"/>
  <c r="J6"/>
  <c r="L6"/>
  <c r="J13"/>
  <c r="L13"/>
  <c r="I12"/>
  <c r="J12"/>
  <c r="L12"/>
  <c r="I16"/>
  <c r="I18"/>
  <c r="I4"/>
  <c r="I9"/>
  <c r="J16"/>
  <c r="J18"/>
  <c r="J4"/>
  <c r="J9"/>
  <c r="L16"/>
  <c r="L18"/>
  <c r="L4"/>
  <c r="L9"/>
  <c r="I17"/>
  <c r="I19"/>
  <c r="I15"/>
  <c r="J17"/>
  <c r="J19"/>
  <c r="J15"/>
  <c r="L17"/>
  <c r="L19"/>
  <c r="L15"/>
  <c r="I13"/>
  <c r="B59"/>
  <c r="K82"/>
  <c r="K78"/>
  <c r="K80"/>
  <c r="K77"/>
  <c r="K20"/>
  <c r="K22"/>
  <c r="K24"/>
  <c r="K26"/>
  <c r="K28"/>
  <c r="K76"/>
  <c r="K73"/>
  <c r="K74"/>
  <c r="K71"/>
  <c r="K21"/>
  <c r="K23"/>
  <c r="K25"/>
  <c r="K27"/>
  <c r="K79"/>
  <c r="K84"/>
  <c r="K70"/>
  <c r="K4" s="1"/>
  <c r="K72"/>
  <c r="K75"/>
  <c r="K85"/>
  <c r="K19" s="1"/>
  <c r="K83"/>
  <c r="M27" i="9" l="1"/>
  <c r="K14"/>
  <c r="M20"/>
  <c r="M19"/>
  <c r="M22"/>
  <c r="M25"/>
  <c r="M28"/>
  <c r="M8"/>
  <c r="M6"/>
  <c r="M26"/>
  <c r="M24"/>
  <c r="M12"/>
  <c r="M17"/>
  <c r="M10"/>
  <c r="M9"/>
  <c r="M21"/>
  <c r="M5"/>
  <c r="M7"/>
  <c r="K18" i="8"/>
  <c r="K15"/>
  <c r="K14"/>
  <c r="K7"/>
  <c r="K6"/>
  <c r="K16"/>
  <c r="M28" s="1"/>
  <c r="K12"/>
  <c r="K8"/>
  <c r="K11"/>
  <c r="K13"/>
  <c r="K9"/>
  <c r="M9" s="1"/>
  <c r="K5"/>
  <c r="K10"/>
  <c r="K17"/>
  <c r="M26"/>
  <c r="M27"/>
  <c r="M24"/>
  <c r="M25"/>
  <c r="M5"/>
  <c r="M23"/>
  <c r="M19"/>
  <c r="M20"/>
  <c r="M16"/>
  <c r="M12"/>
  <c r="M15"/>
  <c r="M10"/>
  <c r="M8"/>
  <c r="M6"/>
  <c r="M4"/>
  <c r="M21"/>
  <c r="M22"/>
  <c r="M18"/>
  <c r="M14"/>
  <c r="M17"/>
  <c r="M4" i="9" l="1"/>
  <c r="M16"/>
  <c r="M13"/>
  <c r="M18"/>
  <c r="M14"/>
  <c r="M23"/>
  <c r="M15"/>
  <c r="M7" i="8"/>
  <c r="M13"/>
</calcChain>
</file>

<file path=xl/sharedStrings.xml><?xml version="1.0" encoding="utf-8"?>
<sst xmlns="http://schemas.openxmlformats.org/spreadsheetml/2006/main" count="625" uniqueCount="124">
  <si>
    <t>Vieta</t>
  </si>
  <si>
    <t>Vārds, Uzvārds</t>
  </si>
  <si>
    <t>Kods</t>
  </si>
  <si>
    <t>HDC</t>
  </si>
  <si>
    <t>1. sp.</t>
  </si>
  <si>
    <t>2. sp.</t>
  </si>
  <si>
    <t>3. sp.</t>
  </si>
  <si>
    <t>4. sp.</t>
  </si>
  <si>
    <t>5. sp.</t>
  </si>
  <si>
    <t>Spēļu summa</t>
  </si>
  <si>
    <t>Summa</t>
  </si>
  <si>
    <t>Starpība</t>
  </si>
  <si>
    <t>HDC summa</t>
  </si>
  <si>
    <t>Vidējais</t>
  </si>
  <si>
    <t xml:space="preserve">kvalifikācijas spēļu rezultāti </t>
  </si>
  <si>
    <t>pēc 4 spēlem</t>
  </si>
  <si>
    <t>8</t>
  </si>
  <si>
    <t>6</t>
  </si>
  <si>
    <t>7</t>
  </si>
  <si>
    <t>Pāru turnīrs</t>
  </si>
  <si>
    <t>Kopā</t>
  </si>
  <si>
    <t>Toms Pultraks</t>
  </si>
  <si>
    <t>SPELE</t>
  </si>
  <si>
    <t>Artūrs Perepjolkins</t>
  </si>
  <si>
    <t>Mārtiņš Vilnis</t>
  </si>
  <si>
    <t>Edgars Poišs</t>
  </si>
  <si>
    <t>06A</t>
  </si>
  <si>
    <t>06B</t>
  </si>
  <si>
    <t>Vladimirs Lagunovs</t>
  </si>
  <si>
    <t>05A</t>
  </si>
  <si>
    <t>Kristaps Liecinieks</t>
  </si>
  <si>
    <t>10A</t>
  </si>
  <si>
    <t>10B</t>
  </si>
  <si>
    <t>08B</t>
  </si>
  <si>
    <t>09B</t>
  </si>
  <si>
    <t>07A</t>
  </si>
  <si>
    <t>09A</t>
  </si>
  <si>
    <t>08A</t>
  </si>
  <si>
    <t>07B</t>
  </si>
  <si>
    <t>05B</t>
  </si>
  <si>
    <t>Olga Morozova</t>
  </si>
  <si>
    <t>06C</t>
  </si>
  <si>
    <t>Matīss Mūrnieks</t>
  </si>
  <si>
    <t>08C</t>
  </si>
  <si>
    <t>Elviss Volkops</t>
  </si>
  <si>
    <t>Rihards Meijers</t>
  </si>
  <si>
    <t>Jānis Zalītis</t>
  </si>
  <si>
    <t>Maksims Čerņakovs</t>
  </si>
  <si>
    <t>Vladislavs Saveļjevs</t>
  </si>
  <si>
    <t>Peteris Cimdiņš</t>
  </si>
  <si>
    <t>10C</t>
  </si>
  <si>
    <t>Eduards Kobiļuks</t>
  </si>
  <si>
    <t>Karina Petrova</t>
  </si>
  <si>
    <t>07C</t>
  </si>
  <si>
    <t>9</t>
  </si>
  <si>
    <t>10</t>
  </si>
  <si>
    <t>5</t>
  </si>
  <si>
    <t>1 spēle</t>
  </si>
  <si>
    <t>2 spēle</t>
  </si>
  <si>
    <t>none</t>
  </si>
  <si>
    <t>Desperado</t>
  </si>
  <si>
    <t>Pēteris Cimdiņš</t>
  </si>
  <si>
    <t>Fināls</t>
  </si>
  <si>
    <t>Artūsr Perepjolkins</t>
  </si>
  <si>
    <t>Rihārds Meijers</t>
  </si>
  <si>
    <t>Martiņš Vilnis</t>
  </si>
  <si>
    <t>Kvalifikācijas rezultāti</t>
  </si>
  <si>
    <t>ATLETIKA KAUSS 2015 I posms</t>
  </si>
  <si>
    <t>ATLETIKA KAUSS 2015 II posms</t>
  </si>
  <si>
    <t>Līva Vaivade</t>
  </si>
  <si>
    <t>01A</t>
  </si>
  <si>
    <t>01B</t>
  </si>
  <si>
    <t>01C</t>
  </si>
  <si>
    <t>Jelena Bistrova</t>
  </si>
  <si>
    <t>02A</t>
  </si>
  <si>
    <t>Jurijs Dolgovs</t>
  </si>
  <si>
    <t>02B</t>
  </si>
  <si>
    <t>Vladimirs Pribiļevs</t>
  </si>
  <si>
    <t>02C</t>
  </si>
  <si>
    <t>02D</t>
  </si>
  <si>
    <t>Andis Dārziņš</t>
  </si>
  <si>
    <t>03A</t>
  </si>
  <si>
    <t>03B</t>
  </si>
  <si>
    <t>03C</t>
  </si>
  <si>
    <t>Māris Dukurs</t>
  </si>
  <si>
    <t>04A</t>
  </si>
  <si>
    <t>04B</t>
  </si>
  <si>
    <t>04C</t>
  </si>
  <si>
    <t>04D</t>
  </si>
  <si>
    <t>Maksims Isajevs</t>
  </si>
  <si>
    <t>05C</t>
  </si>
  <si>
    <t>Andrejs Zilgalvis</t>
  </si>
  <si>
    <t>05D</t>
  </si>
  <si>
    <t>Ints Krievkalns</t>
  </si>
  <si>
    <t>Jānis Nalivaiko</t>
  </si>
  <si>
    <t>06D</t>
  </si>
  <si>
    <t>Daniels Vēzis</t>
  </si>
  <si>
    <t>1 posms</t>
  </si>
  <si>
    <t>2 posms</t>
  </si>
  <si>
    <t>3 posms</t>
  </si>
  <si>
    <t>Kopa</t>
  </si>
  <si>
    <t>ATLETIKA KAUSS 2015 III posms</t>
  </si>
  <si>
    <t>Veronika Hudjakova</t>
  </si>
  <si>
    <t>Jurijs Dumcevs</t>
  </si>
  <si>
    <t>celins</t>
  </si>
  <si>
    <t>ATLETIKA KAUSS 2015 IV posms</t>
  </si>
  <si>
    <t>4 posms</t>
  </si>
  <si>
    <t>5 posms</t>
  </si>
  <si>
    <t>ATLETIKA KAUSS 2015 V posms</t>
  </si>
  <si>
    <t>Sergejs Ļeonovs</t>
  </si>
  <si>
    <t>Segejs Ļeonovs</t>
  </si>
  <si>
    <t>6 posms</t>
  </si>
  <si>
    <t>7 posms</t>
  </si>
  <si>
    <t>8 posms</t>
  </si>
  <si>
    <t>23.04.</t>
  </si>
  <si>
    <t>07.05.</t>
  </si>
  <si>
    <t>21.05.</t>
  </si>
  <si>
    <t>Punkti Grand Finālam - 28.05.2015</t>
  </si>
  <si>
    <t>ATLETIKA KAUSS 2015 VI posms</t>
  </si>
  <si>
    <t>Dmitrijs Dumcevs</t>
  </si>
  <si>
    <t>Nikolajs Ļevikins</t>
  </si>
  <si>
    <t>09a</t>
  </si>
  <si>
    <t>08a</t>
  </si>
  <si>
    <t>07a</t>
  </si>
</sst>
</file>

<file path=xl/styles.xml><?xml version="1.0" encoding="utf-8"?>
<styleSheet xmlns="http://schemas.openxmlformats.org/spreadsheetml/2006/main">
  <numFmts count="2">
    <numFmt numFmtId="164" formatCode="\+0"/>
    <numFmt numFmtId="165" formatCode="0.0"/>
  </numFmts>
  <fonts count="48">
    <font>
      <sz val="10"/>
      <name val="Arial"/>
      <charset val="186"/>
    </font>
    <font>
      <sz val="12"/>
      <name val="Arial"/>
      <family val="2"/>
    </font>
    <font>
      <b/>
      <sz val="12"/>
      <name val="Arial"/>
      <family val="2"/>
    </font>
    <font>
      <sz val="10"/>
      <name val="Busorama Md BT"/>
      <family val="5"/>
    </font>
    <font>
      <sz val="10"/>
      <name val="Arial"/>
      <family val="2"/>
    </font>
    <font>
      <sz val="20"/>
      <name val="Busorama Md BT"/>
      <family val="5"/>
    </font>
    <font>
      <b/>
      <sz val="12"/>
      <name val="Verdana"/>
      <family val="2"/>
    </font>
    <font>
      <b/>
      <sz val="15"/>
      <color indexed="8"/>
      <name val="Verdana"/>
      <family val="2"/>
    </font>
    <font>
      <sz val="34"/>
      <color indexed="10"/>
      <name val="Arial"/>
      <family val="2"/>
    </font>
    <font>
      <b/>
      <i/>
      <sz val="12"/>
      <name val="Arial"/>
      <family val="2"/>
      <charset val="186"/>
    </font>
    <font>
      <b/>
      <i/>
      <sz val="15"/>
      <color indexed="10"/>
      <name val="Arial Black"/>
      <family val="2"/>
      <charset val="186"/>
    </font>
    <font>
      <b/>
      <sz val="20"/>
      <name val="Arial Black"/>
      <family val="2"/>
      <charset val="186"/>
    </font>
    <font>
      <b/>
      <sz val="16"/>
      <name val="Arial"/>
      <family val="2"/>
      <charset val="186"/>
    </font>
    <font>
      <b/>
      <sz val="14"/>
      <name val="Arial"/>
      <family val="2"/>
      <charset val="186"/>
    </font>
    <font>
      <b/>
      <sz val="12"/>
      <color indexed="10"/>
      <name val="Arial"/>
      <family val="2"/>
    </font>
    <font>
      <sz val="8"/>
      <name val="Arial"/>
      <family val="2"/>
    </font>
    <font>
      <b/>
      <sz val="36"/>
      <color indexed="10"/>
      <name val="Arial"/>
      <family val="2"/>
      <charset val="186"/>
    </font>
    <font>
      <b/>
      <i/>
      <sz val="14"/>
      <name val="Arial"/>
      <family val="2"/>
      <charset val="186"/>
    </font>
    <font>
      <b/>
      <sz val="16"/>
      <color indexed="8"/>
      <name val="Verdana"/>
      <family val="2"/>
    </font>
    <font>
      <b/>
      <sz val="18"/>
      <color indexed="8"/>
      <name val="Verdana"/>
      <family val="2"/>
    </font>
    <font>
      <b/>
      <i/>
      <sz val="15"/>
      <color indexed="8"/>
      <name val="Arial Black"/>
      <family val="2"/>
      <charset val="186"/>
    </font>
    <font>
      <b/>
      <sz val="14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6"/>
      <name val="Arial"/>
      <family val="2"/>
      <charset val="204"/>
    </font>
    <font>
      <b/>
      <sz val="14"/>
      <color indexed="8"/>
      <name val="CentSchbook TL"/>
      <family val="1"/>
      <charset val="186"/>
    </font>
    <font>
      <sz val="12"/>
      <color indexed="8"/>
      <name val="Verdana"/>
      <family val="2"/>
    </font>
    <font>
      <b/>
      <sz val="12"/>
      <color indexed="8"/>
      <name val="Verdana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Verdana"/>
      <family val="2"/>
    </font>
    <font>
      <b/>
      <sz val="16"/>
      <name val="Arial"/>
      <family val="2"/>
    </font>
    <font>
      <sz val="12"/>
      <color theme="1"/>
      <name val="Verdana"/>
      <family val="2"/>
    </font>
    <font>
      <sz val="14"/>
      <color theme="1"/>
      <name val="CentSchbook TL"/>
      <family val="1"/>
      <charset val="186"/>
    </font>
    <font>
      <b/>
      <sz val="12"/>
      <color theme="1"/>
      <name val="Verdana"/>
      <family val="2"/>
      <charset val="204"/>
    </font>
    <font>
      <b/>
      <sz val="14"/>
      <color theme="1"/>
      <name val="CentSchbook TL"/>
      <charset val="204"/>
    </font>
    <font>
      <b/>
      <sz val="14"/>
      <color theme="1"/>
      <name val="CentSchbook TL"/>
      <family val="1"/>
      <charset val="186"/>
    </font>
    <font>
      <b/>
      <sz val="12"/>
      <color theme="1"/>
      <name val="Verdana"/>
      <family val="2"/>
    </font>
    <font>
      <b/>
      <sz val="28"/>
      <color rgb="FFFF0000"/>
      <name val="Verdana"/>
      <family val="2"/>
    </font>
    <font>
      <b/>
      <sz val="1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sz val="14"/>
      <color indexed="8"/>
      <name val="Verdana"/>
      <family val="2"/>
    </font>
    <font>
      <b/>
      <sz val="12"/>
      <color theme="1"/>
      <name val="Arial"/>
      <family val="2"/>
    </font>
    <font>
      <b/>
      <sz val="12"/>
      <color rgb="FF0000FF"/>
      <name val="Arial"/>
      <family val="2"/>
    </font>
    <font>
      <b/>
      <sz val="15"/>
      <color rgb="FF0000FF"/>
      <name val="Verdana"/>
      <family val="2"/>
    </font>
    <font>
      <b/>
      <sz val="15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18" xfId="0" applyNumberFormat="1" applyFont="1" applyBorder="1" applyAlignment="1">
      <alignment horizontal="center" vertical="center"/>
    </xf>
    <xf numFmtId="1" fontId="10" fillId="2" borderId="19" xfId="0" applyNumberFormat="1" applyFont="1" applyFill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8" fillId="0" borderId="21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textRotation="90"/>
    </xf>
    <xf numFmtId="0" fontId="22" fillId="0" borderId="18" xfId="0" applyFont="1" applyBorder="1" applyAlignment="1">
      <alignment vertical="center"/>
    </xf>
    <xf numFmtId="0" fontId="23" fillId="0" borderId="18" xfId="0" applyFont="1" applyBorder="1" applyAlignment="1">
      <alignment horizontal="center" vertical="center"/>
    </xf>
    <xf numFmtId="0" fontId="22" fillId="0" borderId="25" xfId="0" applyFont="1" applyBorder="1" applyAlignment="1">
      <alignment vertical="center"/>
    </xf>
    <xf numFmtId="0" fontId="23" fillId="0" borderId="25" xfId="0" applyFont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24" fillId="0" borderId="26" xfId="0" applyFont="1" applyBorder="1" applyAlignment="1">
      <alignment horizontal="right"/>
    </xf>
    <xf numFmtId="0" fontId="24" fillId="0" borderId="27" xfId="0" applyFont="1" applyBorder="1" applyAlignment="1">
      <alignment horizontal="right"/>
    </xf>
    <xf numFmtId="0" fontId="26" fillId="0" borderId="28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wrapText="1"/>
    </xf>
    <xf numFmtId="1" fontId="26" fillId="0" borderId="28" xfId="0" applyNumberFormat="1" applyFont="1" applyBorder="1" applyAlignment="1">
      <alignment horizontal="center" vertical="center"/>
    </xf>
    <xf numFmtId="1" fontId="22" fillId="0" borderId="1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1" fontId="22" fillId="0" borderId="25" xfId="0" applyNumberFormat="1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1" fontId="6" fillId="2" borderId="14" xfId="0" applyNumberFormat="1" applyFont="1" applyFill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/>
    </xf>
    <xf numFmtId="1" fontId="34" fillId="4" borderId="6" xfId="0" applyNumberFormat="1" applyFont="1" applyFill="1" applyBorder="1" applyAlignment="1">
      <alignment horizontal="center"/>
    </xf>
    <xf numFmtId="0" fontId="35" fillId="0" borderId="6" xfId="0" applyFont="1" applyBorder="1" applyAlignment="1">
      <alignment horizontal="center" vertical="center"/>
    </xf>
    <xf numFmtId="1" fontId="36" fillId="4" borderId="6" xfId="0" applyNumberFormat="1" applyFont="1" applyFill="1" applyBorder="1" applyAlignment="1">
      <alignment horizontal="center"/>
    </xf>
    <xf numFmtId="1" fontId="37" fillId="4" borderId="6" xfId="0" applyNumberFormat="1" applyFont="1" applyFill="1" applyBorder="1" applyAlignment="1">
      <alignment horizontal="center"/>
    </xf>
    <xf numFmtId="0" fontId="38" fillId="0" borderId="6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/>
    </xf>
    <xf numFmtId="0" fontId="21" fillId="5" borderId="25" xfId="0" applyFont="1" applyFill="1" applyBorder="1" applyAlignment="1">
      <alignment horizontal="center" vertical="center"/>
    </xf>
    <xf numFmtId="1" fontId="12" fillId="0" borderId="30" xfId="0" applyNumberFormat="1" applyFont="1" applyBorder="1" applyAlignment="1">
      <alignment horizontal="center" vertical="center"/>
    </xf>
    <xf numFmtId="1" fontId="12" fillId="0" borderId="29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 wrapText="1"/>
    </xf>
    <xf numFmtId="1" fontId="26" fillId="0" borderId="0" xfId="0" applyNumberFormat="1" applyFont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1" fontId="34" fillId="4" borderId="25" xfId="0" applyNumberFormat="1" applyFont="1" applyFill="1" applyBorder="1" applyAlignment="1">
      <alignment horizontal="center"/>
    </xf>
    <xf numFmtId="0" fontId="35" fillId="0" borderId="25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1" fontId="36" fillId="4" borderId="25" xfId="0" applyNumberFormat="1" applyFont="1" applyFill="1" applyBorder="1" applyAlignment="1">
      <alignment horizontal="center"/>
    </xf>
    <xf numFmtId="0" fontId="30" fillId="0" borderId="38" xfId="0" applyFont="1" applyBorder="1" applyAlignment="1">
      <alignment horizontal="right"/>
    </xf>
    <xf numFmtId="0" fontId="31" fillId="0" borderId="38" xfId="0" applyFont="1" applyBorder="1" applyAlignment="1">
      <alignment horizontal="center" vertical="center"/>
    </xf>
    <xf numFmtId="1" fontId="31" fillId="4" borderId="39" xfId="0" applyNumberFormat="1" applyFont="1" applyFill="1" applyBorder="1" applyAlignment="1">
      <alignment horizontal="center"/>
    </xf>
    <xf numFmtId="1" fontId="31" fillId="4" borderId="40" xfId="0" applyNumberFormat="1" applyFont="1" applyFill="1" applyBorder="1" applyAlignment="1">
      <alignment horizontal="center"/>
    </xf>
    <xf numFmtId="0" fontId="31" fillId="0" borderId="16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0" fillId="0" borderId="41" xfId="0" applyFont="1" applyBorder="1" applyAlignment="1">
      <alignment horizontal="right"/>
    </xf>
    <xf numFmtId="0" fontId="31" fillId="0" borderId="41" xfId="0" applyFont="1" applyBorder="1" applyAlignment="1">
      <alignment horizontal="center" vertical="center"/>
    </xf>
    <xf numFmtId="1" fontId="31" fillId="4" borderId="42" xfId="0" applyNumberFormat="1" applyFont="1" applyFill="1" applyBorder="1" applyAlignment="1">
      <alignment horizontal="center"/>
    </xf>
    <xf numFmtId="1" fontId="31" fillId="4" borderId="8" xfId="0" applyNumberFormat="1" applyFont="1" applyFill="1" applyBorder="1" applyAlignment="1">
      <alignment horizontal="center"/>
    </xf>
    <xf numFmtId="0" fontId="31" fillId="0" borderId="6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/>
    </xf>
    <xf numFmtId="0" fontId="31" fillId="0" borderId="8" xfId="0" applyFont="1" applyBorder="1" applyAlignment="1">
      <alignment horizontal="center" vertical="center"/>
    </xf>
    <xf numFmtId="0" fontId="30" fillId="0" borderId="43" xfId="0" applyFont="1" applyBorder="1" applyAlignment="1">
      <alignment horizontal="right"/>
    </xf>
    <xf numFmtId="0" fontId="31" fillId="0" borderId="43" xfId="0" applyFont="1" applyBorder="1" applyAlignment="1">
      <alignment horizontal="center" vertical="center"/>
    </xf>
    <xf numFmtId="1" fontId="31" fillId="4" borderId="9" xfId="0" applyNumberFormat="1" applyFont="1" applyFill="1" applyBorder="1" applyAlignment="1">
      <alignment horizontal="center"/>
    </xf>
    <xf numFmtId="0" fontId="31" fillId="0" borderId="25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26" fillId="0" borderId="34" xfId="0" applyFont="1" applyBorder="1" applyAlignment="1">
      <alignment horizontal="left" vertical="center"/>
    </xf>
    <xf numFmtId="0" fontId="30" fillId="0" borderId="6" xfId="0" applyFont="1" applyBorder="1" applyAlignment="1">
      <alignment horizontal="right"/>
    </xf>
    <xf numFmtId="1" fontId="31" fillId="4" borderId="6" xfId="0" applyNumberFormat="1" applyFont="1" applyFill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28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 wrapText="1"/>
    </xf>
    <xf numFmtId="0" fontId="40" fillId="0" borderId="0" xfId="0" applyFont="1"/>
    <xf numFmtId="1" fontId="6" fillId="0" borderId="23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42" fillId="0" borderId="6" xfId="0" applyFont="1" applyBorder="1" applyAlignment="1">
      <alignment horizontal="center" vertical="center"/>
    </xf>
    <xf numFmtId="0" fontId="26" fillId="0" borderId="33" xfId="0" applyFont="1" applyBorder="1" applyAlignment="1">
      <alignment horizontal="left" vertical="center"/>
    </xf>
    <xf numFmtId="0" fontId="25" fillId="0" borderId="33" xfId="0" applyFont="1" applyBorder="1" applyAlignment="1">
      <alignment horizontal="center" vertical="center" wrapText="1"/>
    </xf>
    <xf numFmtId="1" fontId="26" fillId="0" borderId="33" xfId="0" applyNumberFormat="1" applyFont="1" applyBorder="1" applyAlignment="1">
      <alignment horizontal="center" vertical="center"/>
    </xf>
    <xf numFmtId="0" fontId="31" fillId="0" borderId="28" xfId="0" applyFont="1" applyBorder="1" applyAlignment="1">
      <alignment horizontal="left" vertical="center"/>
    </xf>
    <xf numFmtId="0" fontId="43" fillId="0" borderId="17" xfId="0" applyFont="1" applyBorder="1" applyAlignment="1">
      <alignment horizontal="center" vertical="center" wrapText="1"/>
    </xf>
    <xf numFmtId="1" fontId="31" fillId="0" borderId="28" xfId="0" applyNumberFormat="1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165" fontId="7" fillId="0" borderId="16" xfId="0" applyNumberFormat="1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6" fillId="0" borderId="16" xfId="0" applyFont="1" applyBorder="1" applyAlignment="1">
      <alignment vertical="center"/>
    </xf>
    <xf numFmtId="1" fontId="22" fillId="0" borderId="6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1" fontId="12" fillId="0" borderId="23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47" fillId="0" borderId="16" xfId="0" applyFont="1" applyBorder="1" applyAlignment="1">
      <alignment vertical="center"/>
    </xf>
    <xf numFmtId="0" fontId="47" fillId="0" borderId="16" xfId="0" applyFont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/>
    </xf>
    <xf numFmtId="0" fontId="29" fillId="0" borderId="33" xfId="0" applyFont="1" applyBorder="1" applyAlignment="1">
      <alignment horizontal="center"/>
    </xf>
    <xf numFmtId="0" fontId="29" fillId="0" borderId="34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3" borderId="32" xfId="0" applyFont="1" applyFill="1" applyBorder="1" applyAlignment="1">
      <alignment horizontal="center" vertical="center" textRotation="90"/>
    </xf>
    <xf numFmtId="0" fontId="1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4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2</xdr:row>
      <xdr:rowOff>47625</xdr:rowOff>
    </xdr:from>
    <xdr:to>
      <xdr:col>9</xdr:col>
      <xdr:colOff>523875</xdr:colOff>
      <xdr:row>2</xdr:row>
      <xdr:rowOff>323850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 bwMode="auto">
        <a:xfrm>
          <a:off x="7934325" y="800100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11</xdr:col>
      <xdr:colOff>9525</xdr:colOff>
      <xdr:row>2</xdr:row>
      <xdr:rowOff>85725</xdr:rowOff>
    </xdr:from>
    <xdr:to>
      <xdr:col>11</xdr:col>
      <xdr:colOff>647700</xdr:colOff>
      <xdr:row>2</xdr:row>
      <xdr:rowOff>361950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9172575" y="838200"/>
          <a:ext cx="638175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A+B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10</xdr:col>
      <xdr:colOff>104775</xdr:colOff>
      <xdr:row>2</xdr:row>
      <xdr:rowOff>57150</xdr:rowOff>
    </xdr:from>
    <xdr:to>
      <xdr:col>10</xdr:col>
      <xdr:colOff>542925</xdr:colOff>
      <xdr:row>2</xdr:row>
      <xdr:rowOff>333375</xdr:rowOff>
    </xdr:to>
    <xdr:sp macro="" textlink="">
      <xdr:nvSpPr>
        <xdr:cNvPr id="2051" name="WordArt 3"/>
        <xdr:cNvSpPr>
          <a:spLocks noChangeArrowheads="1" noChangeShapeType="1" noTextEdit="1"/>
        </xdr:cNvSpPr>
      </xdr:nvSpPr>
      <xdr:spPr bwMode="auto">
        <a:xfrm>
          <a:off x="8620125" y="809625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49</xdr:row>
      <xdr:rowOff>47625</xdr:rowOff>
    </xdr:from>
    <xdr:to>
      <xdr:col>5</xdr:col>
      <xdr:colOff>0</xdr:colOff>
      <xdr:row>49</xdr:row>
      <xdr:rowOff>323850</xdr:rowOff>
    </xdr:to>
    <xdr:sp macro="" textlink="">
      <xdr:nvSpPr>
        <xdr:cNvPr id="1206" name="WordArt 9"/>
        <xdr:cNvSpPr>
          <a:spLocks noChangeArrowheads="1" noChangeShapeType="1" noTextEdit="1"/>
        </xdr:cNvSpPr>
      </xdr:nvSpPr>
      <xdr:spPr bwMode="auto">
        <a:xfrm>
          <a:off x="5362575" y="11525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49</xdr:row>
      <xdr:rowOff>57150</xdr:rowOff>
    </xdr:from>
    <xdr:to>
      <xdr:col>5</xdr:col>
      <xdr:colOff>0</xdr:colOff>
      <xdr:row>49</xdr:row>
      <xdr:rowOff>333375</xdr:rowOff>
    </xdr:to>
    <xdr:sp macro="" textlink="">
      <xdr:nvSpPr>
        <xdr:cNvPr id="1207" name="WordArt 11"/>
        <xdr:cNvSpPr>
          <a:spLocks noChangeArrowheads="1" noChangeShapeType="1" noTextEdit="1"/>
        </xdr:cNvSpPr>
      </xdr:nvSpPr>
      <xdr:spPr bwMode="auto">
        <a:xfrm>
          <a:off x="5362575" y="11620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20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20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21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21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21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21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21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21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21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21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21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21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22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22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22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22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22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22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22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22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22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22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23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23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23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23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23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23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23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23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23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23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24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24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24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24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24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24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24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24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24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24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25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25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25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25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25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25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25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25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25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25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26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26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26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26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26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26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26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26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26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26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27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27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27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27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27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27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27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27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27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27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28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28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28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28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28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28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28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28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28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28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29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29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29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29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29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29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29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29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29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29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30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30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30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30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30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30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30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30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30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30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31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31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31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31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31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31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31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31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31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31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32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32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32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32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32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32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32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32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32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32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33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33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33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33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33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33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33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33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33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33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34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34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34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34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34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34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34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34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34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34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35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35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35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35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35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35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35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35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35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35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36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36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36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36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36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36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36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36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36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36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37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37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37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37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37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37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37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37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37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37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38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38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38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38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38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38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38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38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38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38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39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39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39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39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39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39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39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39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39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39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40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40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40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40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40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40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40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40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40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40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41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41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41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41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41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41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41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41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41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41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42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42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42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42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42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42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42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42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42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42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43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43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43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43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43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43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43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43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43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43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44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44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44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44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44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44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44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44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44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44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45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45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45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45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45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45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45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45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45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45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46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46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46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46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46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46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46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46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46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46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47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47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47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47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47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47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47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47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47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47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48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48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48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48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48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48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48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48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48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48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49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49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49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49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49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49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49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49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49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49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50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50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50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50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50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50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50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50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50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50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51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51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51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51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51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51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51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51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51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51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52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52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52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52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52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52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52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52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52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52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53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53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53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53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53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53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53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53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53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53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54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54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54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54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54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54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54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54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54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54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55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55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55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55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55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55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55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55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55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55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56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56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56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56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56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56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56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56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56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56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57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57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57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57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57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57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57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57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57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57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58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58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58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58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58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58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58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58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58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58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59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59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59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59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59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59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59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59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59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59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60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60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60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60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60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60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60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60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60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60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61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61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61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61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161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161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61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61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61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61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62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62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62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62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62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62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62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62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62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62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63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63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63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63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63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63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63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63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63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63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64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64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64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64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64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64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64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64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64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64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65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65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65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65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65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65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65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65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65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65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66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66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66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66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66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66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66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66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66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66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67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67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67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67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67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67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67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67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67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67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68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68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68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68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68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68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68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68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68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68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69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69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69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69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69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69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69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69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69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69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70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70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70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70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70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70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70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70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70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70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71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71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71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71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71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71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71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71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71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71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72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72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72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72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72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72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72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72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72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72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73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73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73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73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73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73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73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73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73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73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74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74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174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174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74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74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74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74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74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74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75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75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75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75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75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75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75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75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75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75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76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76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76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76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76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76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76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76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76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76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77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77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77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77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77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77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77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77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77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77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78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78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78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78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78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78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78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78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78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78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79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79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79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79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79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79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79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79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79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79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80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80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80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80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80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80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180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180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0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0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1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1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1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1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1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1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1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1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1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1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2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2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2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2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2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2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2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2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2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2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3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3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3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3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3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3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3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3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3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3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4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4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4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4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4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4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4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4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4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4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5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5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5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5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5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5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5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5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5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5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6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6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6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6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6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6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6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6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6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6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7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7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7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7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7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7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7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7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7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7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8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8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8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8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8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8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8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8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8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8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9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9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9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9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9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9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9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9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89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89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90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90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90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90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90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90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90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90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90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90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91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91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91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91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91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91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91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91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91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91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92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92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92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92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192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192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2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2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2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2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3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3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3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3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3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3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3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3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3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3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4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4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4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4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4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4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4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4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4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4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5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5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5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5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5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5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5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5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5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5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6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6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6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6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6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6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6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6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6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6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7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7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7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7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7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7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7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7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7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7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8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8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8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8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8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8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8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8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8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8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9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9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9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9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9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9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9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9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199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199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00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00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00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00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00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00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00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00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00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00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01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01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01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01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01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01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01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01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01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01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02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02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02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02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02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02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02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02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02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02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03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03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03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03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03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03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03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03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03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03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04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04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04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04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04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04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04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04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04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05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05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05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05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05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05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05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06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06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06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06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06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06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06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06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06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06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07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07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07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07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07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07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07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07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07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07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08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08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08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08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08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08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08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08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08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08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09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09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09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09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09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09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09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09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09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09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0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0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0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0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0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0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0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0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0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0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1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1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1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1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1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1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1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1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1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1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2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2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2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2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2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2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2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2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2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2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3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3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3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3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3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3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3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3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3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3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4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4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4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4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4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4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4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4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4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4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5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5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5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5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5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5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5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5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5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5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6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6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6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6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6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6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6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6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16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16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17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17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17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17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17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17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17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17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17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17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18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18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18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18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18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18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18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18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18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18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19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19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19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19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19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19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19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19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19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19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0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0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0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0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0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0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0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0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0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0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1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1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1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1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1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1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1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1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1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1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2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2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2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2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2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2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2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2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2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2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3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3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3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3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3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3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3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3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3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3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4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4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4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4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4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4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4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4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4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4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5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5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5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5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5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5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5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5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5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5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6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6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6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6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6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6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6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6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6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6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7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7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7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7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7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7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7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7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7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7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8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8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8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8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8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8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8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8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28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28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29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29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29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29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29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29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29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29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29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29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0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0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0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0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0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0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0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0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0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0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1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1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1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1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1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1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1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1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1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1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2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2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2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2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2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2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2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2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2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2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3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3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3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3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3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3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3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3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3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3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4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4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4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4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4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4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4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4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4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4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5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5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5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5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5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5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5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5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5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5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6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6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6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6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6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6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6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6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6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6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7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7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7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7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7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7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7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7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7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7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8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8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8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8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8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8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8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8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8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8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9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9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9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9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9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9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9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9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39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39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40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40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40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40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40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40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40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40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40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40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49</xdr:row>
      <xdr:rowOff>47625</xdr:rowOff>
    </xdr:from>
    <xdr:to>
      <xdr:col>5</xdr:col>
      <xdr:colOff>0</xdr:colOff>
      <xdr:row>49</xdr:row>
      <xdr:rowOff>323850</xdr:rowOff>
    </xdr:to>
    <xdr:sp macro="" textlink="">
      <xdr:nvSpPr>
        <xdr:cNvPr id="2410" name="WordArt 9"/>
        <xdr:cNvSpPr>
          <a:spLocks noChangeArrowheads="1" noChangeShapeType="1" noTextEdit="1"/>
        </xdr:cNvSpPr>
      </xdr:nvSpPr>
      <xdr:spPr bwMode="auto">
        <a:xfrm>
          <a:off x="5362575" y="11525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49</xdr:row>
      <xdr:rowOff>57150</xdr:rowOff>
    </xdr:from>
    <xdr:to>
      <xdr:col>5</xdr:col>
      <xdr:colOff>0</xdr:colOff>
      <xdr:row>49</xdr:row>
      <xdr:rowOff>333375</xdr:rowOff>
    </xdr:to>
    <xdr:sp macro="" textlink="">
      <xdr:nvSpPr>
        <xdr:cNvPr id="2411" name="WordArt 11"/>
        <xdr:cNvSpPr>
          <a:spLocks noChangeArrowheads="1" noChangeShapeType="1" noTextEdit="1"/>
        </xdr:cNvSpPr>
      </xdr:nvSpPr>
      <xdr:spPr bwMode="auto">
        <a:xfrm>
          <a:off x="5362575" y="11620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41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41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41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41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41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41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41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41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42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42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42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42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42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42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42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42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42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42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43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43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43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43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43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43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43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43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43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43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44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44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44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44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44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44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44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44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44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44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45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45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45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45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45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45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45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45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45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45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46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46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46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46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46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46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46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46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46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46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47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47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47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47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47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47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47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47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47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47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48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48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48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48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48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48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48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48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48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48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49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49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49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49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49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49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49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49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49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49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50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50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50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50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50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50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50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50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50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50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51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51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51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51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51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51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51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51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51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51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52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52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52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52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52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52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52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52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52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52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53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53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53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53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53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53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53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53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53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53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54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54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4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4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4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4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4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4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4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4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5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5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5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5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5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5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5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5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55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55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56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56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56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56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56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56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56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56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56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56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57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57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57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57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57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57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57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57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57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57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58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58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58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58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58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58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58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58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58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58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59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59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59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59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59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59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59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59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59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59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60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60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60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60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60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60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60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60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60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60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61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61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61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61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61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61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61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61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61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61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62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62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62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62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62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62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62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62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62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62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63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63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63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63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63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63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63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63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63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63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64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64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64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64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64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64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64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64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64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64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65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65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65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65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65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65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65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65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65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65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66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66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66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66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66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66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66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66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66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66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67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67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67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67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67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67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67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67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67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67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68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68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68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68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68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68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68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68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68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68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69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69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69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69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69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69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69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69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69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69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70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70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70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70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70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70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70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70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70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70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71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71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71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71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71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71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71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71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71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71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72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72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72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72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72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72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72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72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72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72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73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73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73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73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73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73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73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73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73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73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74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74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74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74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74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74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74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74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74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74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75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75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75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75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275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275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75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75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75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75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76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76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76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76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76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76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76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76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76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76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77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77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77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77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77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77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77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77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77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77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78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78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78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78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78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78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78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78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78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78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79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79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79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79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79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79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79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79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79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79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0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0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0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0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0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0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0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0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0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0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1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1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1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1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1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1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1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1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1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1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2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2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2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2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2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2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2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2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2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2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3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3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3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3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3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3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3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3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3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3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4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4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4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4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4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4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4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4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4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4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5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5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5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5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5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5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5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5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5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5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6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6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6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6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6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6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6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6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6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6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7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7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7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7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7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7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7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7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7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7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8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8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8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8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88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88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88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88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88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88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89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89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89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89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89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89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89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89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89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89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90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90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90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90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90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90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90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90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90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90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91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91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91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91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91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91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91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91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91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91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92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92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92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92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92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92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92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92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92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92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93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93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93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93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93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93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93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93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93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93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94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94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94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94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94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94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94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94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4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4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5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5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5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5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5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5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5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5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5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5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6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6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6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6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6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6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6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6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6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6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7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7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7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7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7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7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7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7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7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7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8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8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8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8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8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8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8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8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8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8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9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9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9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9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9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9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9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9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9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9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00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00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00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00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00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00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00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00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00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00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01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01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1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1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1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1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1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1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1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1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2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2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2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2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2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2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2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2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2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2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3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3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3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3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3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3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3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3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3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3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4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4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4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4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4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4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4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4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4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4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5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5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5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5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5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5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5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5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5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5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6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6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6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6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6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6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6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6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6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6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7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7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7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7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7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7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7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7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7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7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8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8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8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8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8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8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8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8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8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8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9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9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9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9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9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9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9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9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09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09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10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10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10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10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10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10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10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10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10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10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11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11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11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11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11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11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11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11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11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11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12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12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12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12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12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12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12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12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12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12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3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3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3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3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3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3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3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3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3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3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4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4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4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4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4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4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4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4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4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4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5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5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5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5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5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5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5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5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5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5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6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6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6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6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6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6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6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6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6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6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7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7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7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7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7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7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7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7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7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7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8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8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8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8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8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8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8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8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8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8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9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9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9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9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9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9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9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9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19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19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20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20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20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20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20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20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20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20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20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20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21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21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21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21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21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21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21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21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21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21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22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22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22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22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22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22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22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22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22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22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23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23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23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23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23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23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23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23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23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23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24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24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24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24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24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24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24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24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24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24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25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25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25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25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25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25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25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25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25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25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26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26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26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26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26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26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26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26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26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26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27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27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27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27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27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27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27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27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27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27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28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28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28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28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28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28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28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28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28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28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29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29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29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29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29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29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29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29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29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29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0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0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0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0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0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0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0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0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0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0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1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1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1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1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1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1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1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1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1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1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2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2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2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2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2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2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2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2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2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2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3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3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3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3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3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3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3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3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3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3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4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4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4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4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4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4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4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4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4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4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5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5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5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5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5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5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5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5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5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5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6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6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6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6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6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6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6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6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36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36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37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37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37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37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37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37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37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37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37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37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38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38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38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38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38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38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38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38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38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38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39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39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39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39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39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39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39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39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39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39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0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0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0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0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0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0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0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0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0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0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1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1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1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1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1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1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1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1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1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1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2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2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2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2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2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2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2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2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2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2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3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3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3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3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3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3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3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3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3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3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4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4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4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4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4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4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4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4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4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4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5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5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5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5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5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5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5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5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5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5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6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6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6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6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6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6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6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6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6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6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7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7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7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7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7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7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7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7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7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7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8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8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8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8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8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8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8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8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8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8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49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49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49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49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49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49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49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49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49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49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0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0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0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0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0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0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0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0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0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0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1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1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1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1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1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1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1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1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1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1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2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2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2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2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2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2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2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2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2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2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3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3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3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3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3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3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3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3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3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3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4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4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4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4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4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4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4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4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4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4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5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5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5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5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5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5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5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5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5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5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6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6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6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6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6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6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6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6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6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6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7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7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7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7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7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7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7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7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7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7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8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8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8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8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8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8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8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8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8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8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9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9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9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9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9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9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9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9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59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59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60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60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60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60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60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60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60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60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60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60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9</xdr:col>
      <xdr:colOff>85725</xdr:colOff>
      <xdr:row>80</xdr:row>
      <xdr:rowOff>47625</xdr:rowOff>
    </xdr:from>
    <xdr:to>
      <xdr:col>9</xdr:col>
      <xdr:colOff>523875</xdr:colOff>
      <xdr:row>80</xdr:row>
      <xdr:rowOff>323850</xdr:rowOff>
    </xdr:to>
    <xdr:sp macro="" textlink="">
      <xdr:nvSpPr>
        <xdr:cNvPr id="3610" name="WordArt 1"/>
        <xdr:cNvSpPr>
          <a:spLocks noChangeArrowheads="1" noChangeShapeType="1" noTextEdit="1"/>
        </xdr:cNvSpPr>
      </xdr:nvSpPr>
      <xdr:spPr bwMode="auto">
        <a:xfrm>
          <a:off x="5791200" y="638175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11</xdr:col>
      <xdr:colOff>9525</xdr:colOff>
      <xdr:row>80</xdr:row>
      <xdr:rowOff>85725</xdr:rowOff>
    </xdr:from>
    <xdr:to>
      <xdr:col>11</xdr:col>
      <xdr:colOff>733425</xdr:colOff>
      <xdr:row>80</xdr:row>
      <xdr:rowOff>361950</xdr:rowOff>
    </xdr:to>
    <xdr:sp macro="" textlink="">
      <xdr:nvSpPr>
        <xdr:cNvPr id="3611" name="WordArt 3"/>
        <xdr:cNvSpPr>
          <a:spLocks noChangeArrowheads="1" noChangeShapeType="1" noTextEdit="1"/>
        </xdr:cNvSpPr>
      </xdr:nvSpPr>
      <xdr:spPr bwMode="auto">
        <a:xfrm>
          <a:off x="7029450" y="676275"/>
          <a:ext cx="72390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A+B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10</xdr:col>
      <xdr:colOff>104775</xdr:colOff>
      <xdr:row>80</xdr:row>
      <xdr:rowOff>57150</xdr:rowOff>
    </xdr:from>
    <xdr:to>
      <xdr:col>10</xdr:col>
      <xdr:colOff>542925</xdr:colOff>
      <xdr:row>80</xdr:row>
      <xdr:rowOff>333375</xdr:rowOff>
    </xdr:to>
    <xdr:sp macro="" textlink="">
      <xdr:nvSpPr>
        <xdr:cNvPr id="3612" name="WordArt 2"/>
        <xdr:cNvSpPr>
          <a:spLocks noChangeArrowheads="1" noChangeShapeType="1" noTextEdit="1"/>
        </xdr:cNvSpPr>
      </xdr:nvSpPr>
      <xdr:spPr bwMode="auto">
        <a:xfrm>
          <a:off x="6457950" y="647700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</xdr:row>
      <xdr:rowOff>47625</xdr:rowOff>
    </xdr:from>
    <xdr:to>
      <xdr:col>8</xdr:col>
      <xdr:colOff>523875</xdr:colOff>
      <xdr:row>2</xdr:row>
      <xdr:rowOff>323850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7362825" y="800100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10</xdr:col>
      <xdr:colOff>9525</xdr:colOff>
      <xdr:row>2</xdr:row>
      <xdr:rowOff>85725</xdr:rowOff>
    </xdr:from>
    <xdr:to>
      <xdr:col>10</xdr:col>
      <xdr:colOff>647700</xdr:colOff>
      <xdr:row>2</xdr:row>
      <xdr:rowOff>361950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8601075" y="838200"/>
          <a:ext cx="638175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A+B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9</xdr:col>
      <xdr:colOff>104775</xdr:colOff>
      <xdr:row>2</xdr:row>
      <xdr:rowOff>57150</xdr:rowOff>
    </xdr:from>
    <xdr:to>
      <xdr:col>9</xdr:col>
      <xdr:colOff>542925</xdr:colOff>
      <xdr:row>2</xdr:row>
      <xdr:rowOff>333375</xdr:rowOff>
    </xdr:to>
    <xdr:sp macro="" textlink="">
      <xdr:nvSpPr>
        <xdr:cNvPr id="4" name="WordArt 3"/>
        <xdr:cNvSpPr>
          <a:spLocks noChangeArrowheads="1" noChangeShapeType="1" noTextEdit="1"/>
        </xdr:cNvSpPr>
      </xdr:nvSpPr>
      <xdr:spPr bwMode="auto">
        <a:xfrm>
          <a:off x="8048625" y="809625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49</xdr:row>
      <xdr:rowOff>28575</xdr:rowOff>
    </xdr:from>
    <xdr:to>
      <xdr:col>5</xdr:col>
      <xdr:colOff>0</xdr:colOff>
      <xdr:row>49</xdr:row>
      <xdr:rowOff>171450</xdr:rowOff>
    </xdr:to>
    <xdr:sp macro="" textlink="">
      <xdr:nvSpPr>
        <xdr:cNvPr id="5" name="WordArt 9"/>
        <xdr:cNvSpPr>
          <a:spLocks noChangeArrowheads="1" noChangeShapeType="1" noTextEdit="1"/>
        </xdr:cNvSpPr>
      </xdr:nvSpPr>
      <xdr:spPr bwMode="auto">
        <a:xfrm>
          <a:off x="5572125" y="68580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49</xdr:row>
      <xdr:rowOff>28575</xdr:rowOff>
    </xdr:from>
    <xdr:to>
      <xdr:col>5</xdr:col>
      <xdr:colOff>0</xdr:colOff>
      <xdr:row>49</xdr:row>
      <xdr:rowOff>171450</xdr:rowOff>
    </xdr:to>
    <xdr:sp macro="" textlink="">
      <xdr:nvSpPr>
        <xdr:cNvPr id="6" name="WordArt 11"/>
        <xdr:cNvSpPr>
          <a:spLocks noChangeArrowheads="1" noChangeShapeType="1" noTextEdit="1"/>
        </xdr:cNvSpPr>
      </xdr:nvSpPr>
      <xdr:spPr bwMode="auto">
        <a:xfrm>
          <a:off x="5572125" y="68675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3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3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3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3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3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3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3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3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3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3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4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4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4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4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4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4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4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4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4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4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5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5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5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5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5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6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6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6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7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7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7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7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7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7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7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7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7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7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8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8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8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8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8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8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8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8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8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8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9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9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9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9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9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9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9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9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9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9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0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0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0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0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0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0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0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0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0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0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2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2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2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2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2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2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2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2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2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2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3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3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3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3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3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3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3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3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3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3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4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4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4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4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4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4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4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4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4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4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5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5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5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5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5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5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5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5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5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5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6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6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6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6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6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6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6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6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6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6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7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7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7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7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7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7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7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7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7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7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8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8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8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8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8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8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8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8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8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8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9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9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9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9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9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9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9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9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9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9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0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0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0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0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0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0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0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0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0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0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1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1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1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1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1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1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1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1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1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1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2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2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2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2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2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2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2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2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2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2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3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3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3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3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3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3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3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3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3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3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4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4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4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4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4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4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4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24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24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24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25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25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25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25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25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25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25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25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25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25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26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26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26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26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26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26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26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6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6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6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7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7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7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7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7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7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7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7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7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7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8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8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8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8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8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8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8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8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8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8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9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9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9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9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9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9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9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9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9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9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30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30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30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30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30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30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30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30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30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30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31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31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31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31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31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31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31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31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31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31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32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32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32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32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32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32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32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32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32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32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33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33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33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33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33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33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33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33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33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33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34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34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34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34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34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34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34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34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34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34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35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35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35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35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35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35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35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35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35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35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36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36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36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36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36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36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36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36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36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36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37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37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37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37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37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37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37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37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37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37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38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38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38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38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38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38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38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38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38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38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39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39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39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39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39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39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39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39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39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39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40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40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40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40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40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40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40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40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40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40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41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41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41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41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41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41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41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41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41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41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42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42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42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42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42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42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42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42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42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42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43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43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43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43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43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43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43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43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43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43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44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44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44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44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44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44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44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44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44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44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45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45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45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45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45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45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45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45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45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45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46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46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46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46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46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46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46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46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46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46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47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47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47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47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47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47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47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47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47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47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48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48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48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48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48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48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48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48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48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48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49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49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49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49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49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49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49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49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49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49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50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50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50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50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50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50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50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50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50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50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51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51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51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51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51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51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51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51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51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51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52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52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52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52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52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52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52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52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52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52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53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53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53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53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53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53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53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53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53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53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54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54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54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4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54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4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54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4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54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4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55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5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55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5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55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5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55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5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55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5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56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6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56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6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56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6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56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6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56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6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57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7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57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7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57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7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57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7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57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7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58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8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58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8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58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8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58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8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58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8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59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9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59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9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59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9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59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9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59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59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60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60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60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60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60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60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60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0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0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0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1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1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1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1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1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1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1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1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1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1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2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2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2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2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2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2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2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2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2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2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3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3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3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3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3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3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3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3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3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3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4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4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4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4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4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4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4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4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4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4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5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5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5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5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5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5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5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5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5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5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6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6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6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6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6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6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6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6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6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6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7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7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7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7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7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7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7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7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7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7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8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8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8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8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8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8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8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8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8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8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9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9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9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9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9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9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9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9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69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69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70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70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70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70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70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70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70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70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70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70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71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71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71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71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71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71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71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71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71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71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72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72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72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72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72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2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2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2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2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2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3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3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3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3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3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3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3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3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3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3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4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4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4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4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4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4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4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4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4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4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5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5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5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5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5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5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5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5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5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5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6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6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6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6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6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6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6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6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6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6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7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7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7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7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7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7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7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7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7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7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8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8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8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8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8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8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8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8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8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8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9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9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9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9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9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9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9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9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79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79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80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80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80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80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80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80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80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80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80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80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81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81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81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81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81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81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81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81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81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81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82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82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82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82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82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82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82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82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82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82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83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83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83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83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83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83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83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83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83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83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84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84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84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84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84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84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84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84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84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84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85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85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85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85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85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85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85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85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85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85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86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86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86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86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86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86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86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86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86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86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87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87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87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87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87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87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87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87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87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87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88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88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88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88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88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88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88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88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88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88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89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89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89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89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89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89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89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89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89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89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90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90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90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90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90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90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90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90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90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90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91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91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91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91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91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91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91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91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91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91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92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92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92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92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92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92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92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92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92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92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93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93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93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93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93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93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93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93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93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93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94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94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94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94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94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94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94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94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94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94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95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95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95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95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95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95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95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95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95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95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96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96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96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96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96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96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96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96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96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96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97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97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97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97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97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97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97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97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97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97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98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98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98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98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98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98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98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98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98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98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99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99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99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99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99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99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99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99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99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99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0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0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0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0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0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0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0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0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0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0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1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1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1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1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1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1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1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1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1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1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2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2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2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2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2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2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2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2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2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2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3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3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3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3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3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3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3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3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3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3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4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4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4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4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4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4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4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4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4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4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5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5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5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5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5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5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5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5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5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5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6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6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6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6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6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6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6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6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6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6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7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7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7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7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7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7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7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7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7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7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8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8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8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08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08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08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08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08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08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08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09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09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09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09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09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09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09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09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09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09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0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0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0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0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0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0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0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0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0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0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1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1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1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1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1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1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1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1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1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1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2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2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2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2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2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2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2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2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2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2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3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3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3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3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3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3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3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3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3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3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4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4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4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4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4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4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4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4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4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4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5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5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5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5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5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5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5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5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5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5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6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6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6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6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6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6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6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6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6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6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7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7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7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7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7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7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7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7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7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7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8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8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8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8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8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8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8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8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8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8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9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9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9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9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9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9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9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9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19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19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20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20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20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20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20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49</xdr:row>
      <xdr:rowOff>28575</xdr:rowOff>
    </xdr:from>
    <xdr:to>
      <xdr:col>5</xdr:col>
      <xdr:colOff>0</xdr:colOff>
      <xdr:row>49</xdr:row>
      <xdr:rowOff>171450</xdr:rowOff>
    </xdr:to>
    <xdr:sp macro="" textlink="">
      <xdr:nvSpPr>
        <xdr:cNvPr id="1205" name="WordArt 9"/>
        <xdr:cNvSpPr>
          <a:spLocks noChangeArrowheads="1" noChangeShapeType="1" noTextEdit="1"/>
        </xdr:cNvSpPr>
      </xdr:nvSpPr>
      <xdr:spPr bwMode="auto">
        <a:xfrm>
          <a:off x="5572125" y="68580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49</xdr:row>
      <xdr:rowOff>28575</xdr:rowOff>
    </xdr:from>
    <xdr:to>
      <xdr:col>5</xdr:col>
      <xdr:colOff>0</xdr:colOff>
      <xdr:row>49</xdr:row>
      <xdr:rowOff>171450</xdr:rowOff>
    </xdr:to>
    <xdr:sp macro="" textlink="">
      <xdr:nvSpPr>
        <xdr:cNvPr id="1206" name="WordArt 11"/>
        <xdr:cNvSpPr>
          <a:spLocks noChangeArrowheads="1" noChangeShapeType="1" noTextEdit="1"/>
        </xdr:cNvSpPr>
      </xdr:nvSpPr>
      <xdr:spPr bwMode="auto">
        <a:xfrm>
          <a:off x="5572125" y="68675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20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20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20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21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21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21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21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21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21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21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21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21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21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22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22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22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22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22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22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22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22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22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22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23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23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23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23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23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23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23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23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23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23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24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24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24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24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24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24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24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24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24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24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25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25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25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25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25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25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25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25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25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25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26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26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26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26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26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26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26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26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26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26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27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27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27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27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27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27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27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27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27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27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28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28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28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28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28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28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28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28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28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28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29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29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29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29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29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29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29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29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29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29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30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30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30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30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30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30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30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30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30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30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31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31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31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31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31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31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31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31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31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31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32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32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32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32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32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32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32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32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32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32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33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33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33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33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33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33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33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33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33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33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34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34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34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34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34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34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34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34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34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34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35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35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35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35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35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35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35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35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35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35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36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36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36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36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36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36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36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36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36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36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37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37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37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37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37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37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37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37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37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37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38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38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38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38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38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38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38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38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38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38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39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39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39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39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39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39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39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39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39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39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40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40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40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40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40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40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40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40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40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40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41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41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41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41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41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41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41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41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41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41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42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42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42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42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42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42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42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42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42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42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43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43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43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43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43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43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43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43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43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43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44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44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44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44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44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44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44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44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44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44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45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45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45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45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45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45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45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45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45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45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46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46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46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46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46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46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46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46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46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46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47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47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47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47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47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47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47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47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47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47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48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48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48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48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48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48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48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48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48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48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49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49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49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49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49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49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49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49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49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49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50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50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50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50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50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50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50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50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50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50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51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51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51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51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51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51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51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51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51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51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52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52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52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52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52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52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52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52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52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52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53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53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53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53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53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53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53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53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53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53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54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54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54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54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54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54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54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54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54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54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55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55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55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55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55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55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55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55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55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55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56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56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56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56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56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56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56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56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56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56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57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57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57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57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57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57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57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57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57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57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58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58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58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58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58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58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58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58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58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58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59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59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59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59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59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59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59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59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59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59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60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60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60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60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60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60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60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60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60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60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61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61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61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161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161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61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61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61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61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61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62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62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62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62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62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62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62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62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62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62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63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63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63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63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63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63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63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63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63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63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64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64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64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64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64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64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64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64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64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64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65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65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65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65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65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65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65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65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65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65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66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66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66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66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66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66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66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66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66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66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67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67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67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67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67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67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67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67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67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67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68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68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68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68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68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68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68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68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68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68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69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69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69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69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69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69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69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69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69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69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70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70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70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70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70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70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70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70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70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70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71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71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71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71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71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71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71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71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71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71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72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72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72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72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72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72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72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72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72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72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73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73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73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73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73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73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73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73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73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73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74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174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174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74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74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74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74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74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74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74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75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75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75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75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75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75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75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75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75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75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76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76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76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76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76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76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76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76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76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76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77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77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77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77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77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77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77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77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77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77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78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78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78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78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78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78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78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78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78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78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79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79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79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79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79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79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79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79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79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79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80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80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80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80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80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180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180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0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0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0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1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1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1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1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1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1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1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1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1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1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2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2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2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2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2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2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2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2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2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2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3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3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3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3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3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3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3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3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3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3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4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4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4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4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4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4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4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4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4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4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5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5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5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5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5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5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5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5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5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5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6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6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6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6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6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6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6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6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6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6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7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7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7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7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7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7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7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7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7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7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8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8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8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8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8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8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8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8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8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8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9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9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9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9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9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9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9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9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89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89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90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90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90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90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90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90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90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90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90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90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91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91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91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91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91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915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916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917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918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919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920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921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922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47625</xdr:rowOff>
    </xdr:from>
    <xdr:to>
      <xdr:col>4</xdr:col>
      <xdr:colOff>0</xdr:colOff>
      <xdr:row>53</xdr:row>
      <xdr:rowOff>323850</xdr:rowOff>
    </xdr:to>
    <xdr:sp macro="" textlink="">
      <xdr:nvSpPr>
        <xdr:cNvPr id="1923" name="WordArt 9"/>
        <xdr:cNvSpPr>
          <a:spLocks noChangeArrowheads="1" noChangeShapeType="1" noTextEdit="1"/>
        </xdr:cNvSpPr>
      </xdr:nvSpPr>
      <xdr:spPr bwMode="auto">
        <a:xfrm>
          <a:off x="5572125" y="79057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4</xdr:col>
      <xdr:colOff>0</xdr:colOff>
      <xdr:row>53</xdr:row>
      <xdr:rowOff>333375</xdr:rowOff>
    </xdr:to>
    <xdr:sp macro="" textlink="">
      <xdr:nvSpPr>
        <xdr:cNvPr id="1924" name="WordArt 11"/>
        <xdr:cNvSpPr>
          <a:spLocks noChangeArrowheads="1" noChangeShapeType="1" noTextEdit="1"/>
        </xdr:cNvSpPr>
      </xdr:nvSpPr>
      <xdr:spPr bwMode="auto">
        <a:xfrm>
          <a:off x="5572125" y="79152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2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2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2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2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2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3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3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3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3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3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3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3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3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3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3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4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4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4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4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4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4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4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4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4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4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5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5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5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5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5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5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5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5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5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5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6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6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6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6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6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6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6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6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6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6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7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7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7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7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7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7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7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7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7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7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8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8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8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8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8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8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8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8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8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8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9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9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9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9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9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9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9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9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199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199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00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00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00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00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00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00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00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00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00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00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01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01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01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01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01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01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01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01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01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01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02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02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02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02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02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02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02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02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02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02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03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03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03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03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03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035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036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037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038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039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040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041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042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47625</xdr:rowOff>
    </xdr:from>
    <xdr:to>
      <xdr:col>4</xdr:col>
      <xdr:colOff>0</xdr:colOff>
      <xdr:row>52</xdr:row>
      <xdr:rowOff>323850</xdr:rowOff>
    </xdr:to>
    <xdr:sp macro="" textlink="">
      <xdr:nvSpPr>
        <xdr:cNvPr id="2043" name="WordArt 9"/>
        <xdr:cNvSpPr>
          <a:spLocks noChangeArrowheads="1" noChangeShapeType="1" noTextEdit="1"/>
        </xdr:cNvSpPr>
      </xdr:nvSpPr>
      <xdr:spPr bwMode="auto">
        <a:xfrm>
          <a:off x="5572125" y="76866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52</xdr:row>
      <xdr:rowOff>57150</xdr:rowOff>
    </xdr:from>
    <xdr:to>
      <xdr:col>4</xdr:col>
      <xdr:colOff>0</xdr:colOff>
      <xdr:row>52</xdr:row>
      <xdr:rowOff>333375</xdr:rowOff>
    </xdr:to>
    <xdr:sp macro="" textlink="">
      <xdr:nvSpPr>
        <xdr:cNvPr id="2044" name="WordArt 11"/>
        <xdr:cNvSpPr>
          <a:spLocks noChangeArrowheads="1" noChangeShapeType="1" noTextEdit="1"/>
        </xdr:cNvSpPr>
      </xdr:nvSpPr>
      <xdr:spPr bwMode="auto">
        <a:xfrm>
          <a:off x="5572125" y="76962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04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04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04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04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04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05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05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05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05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05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05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05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05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05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05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06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06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06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06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06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06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06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06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06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06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07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07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07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07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07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07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07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07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07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07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08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08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08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08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08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08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08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08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08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08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09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09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09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09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09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09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09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09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09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09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10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10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10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10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10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10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10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10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10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10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11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11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11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11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11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11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11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11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11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11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12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12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12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12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12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12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12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12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12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12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13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13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13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13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13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13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13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13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13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13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14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14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14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14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14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14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14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14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14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14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15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15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15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15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15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155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156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157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158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159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160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161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162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47625</xdr:rowOff>
    </xdr:from>
    <xdr:to>
      <xdr:col>4</xdr:col>
      <xdr:colOff>0</xdr:colOff>
      <xdr:row>54</xdr:row>
      <xdr:rowOff>323850</xdr:rowOff>
    </xdr:to>
    <xdr:sp macro="" textlink="">
      <xdr:nvSpPr>
        <xdr:cNvPr id="2163" name="WordArt 9"/>
        <xdr:cNvSpPr>
          <a:spLocks noChangeArrowheads="1" noChangeShapeType="1" noTextEdit="1"/>
        </xdr:cNvSpPr>
      </xdr:nvSpPr>
      <xdr:spPr bwMode="auto">
        <a:xfrm>
          <a:off x="5572125" y="81153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54</xdr:row>
      <xdr:rowOff>57150</xdr:rowOff>
    </xdr:from>
    <xdr:to>
      <xdr:col>4</xdr:col>
      <xdr:colOff>0</xdr:colOff>
      <xdr:row>54</xdr:row>
      <xdr:rowOff>333375</xdr:rowOff>
    </xdr:to>
    <xdr:sp macro="" textlink="">
      <xdr:nvSpPr>
        <xdr:cNvPr id="2164" name="WordArt 11"/>
        <xdr:cNvSpPr>
          <a:spLocks noChangeArrowheads="1" noChangeShapeType="1" noTextEdit="1"/>
        </xdr:cNvSpPr>
      </xdr:nvSpPr>
      <xdr:spPr bwMode="auto">
        <a:xfrm>
          <a:off x="5572125" y="81248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16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16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16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16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16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17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17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17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17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17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17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17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17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17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17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18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18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18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18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18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18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18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18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18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18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19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19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19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19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19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19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19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19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19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19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0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0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0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0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0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0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0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0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0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0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1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1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1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1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1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1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1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1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1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1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2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2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2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2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2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2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2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2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2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2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3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3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3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3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3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3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3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3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3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3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4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4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4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4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4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4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4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4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4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4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5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5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5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5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5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5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5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5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5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5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6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6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6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6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6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6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6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6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6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6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7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7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7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7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7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75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76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77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78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79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80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81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82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47625</xdr:rowOff>
    </xdr:from>
    <xdr:to>
      <xdr:col>4</xdr:col>
      <xdr:colOff>0</xdr:colOff>
      <xdr:row>51</xdr:row>
      <xdr:rowOff>323850</xdr:rowOff>
    </xdr:to>
    <xdr:sp macro="" textlink="">
      <xdr:nvSpPr>
        <xdr:cNvPr id="2283" name="WordArt 9"/>
        <xdr:cNvSpPr>
          <a:spLocks noChangeArrowheads="1" noChangeShapeType="1" noTextEdit="1"/>
        </xdr:cNvSpPr>
      </xdr:nvSpPr>
      <xdr:spPr bwMode="auto">
        <a:xfrm>
          <a:off x="5572125" y="74771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51</xdr:row>
      <xdr:rowOff>57150</xdr:rowOff>
    </xdr:from>
    <xdr:to>
      <xdr:col>4</xdr:col>
      <xdr:colOff>0</xdr:colOff>
      <xdr:row>51</xdr:row>
      <xdr:rowOff>333375</xdr:rowOff>
    </xdr:to>
    <xdr:sp macro="" textlink="">
      <xdr:nvSpPr>
        <xdr:cNvPr id="2284" name="WordArt 11"/>
        <xdr:cNvSpPr>
          <a:spLocks noChangeArrowheads="1" noChangeShapeType="1" noTextEdit="1"/>
        </xdr:cNvSpPr>
      </xdr:nvSpPr>
      <xdr:spPr bwMode="auto">
        <a:xfrm>
          <a:off x="5572125" y="74866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28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28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28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28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28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29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29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29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29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29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29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29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29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29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29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0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0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0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0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0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0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0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0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0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0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1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1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1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1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1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1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1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1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1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1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2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2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2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2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2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2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2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2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2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2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3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3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3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3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3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3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3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3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3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3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4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4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4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4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4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4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4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4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4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4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5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5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5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5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5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5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5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5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5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5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6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6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6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6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6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6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6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6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6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6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7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7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7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7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7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7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7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7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7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7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8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8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8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8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8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8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8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8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8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8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9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9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9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9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9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95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96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97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398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399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400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401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402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47625</xdr:rowOff>
    </xdr:from>
    <xdr:to>
      <xdr:col>4</xdr:col>
      <xdr:colOff>0</xdr:colOff>
      <xdr:row>50</xdr:row>
      <xdr:rowOff>323850</xdr:rowOff>
    </xdr:to>
    <xdr:sp macro="" textlink="">
      <xdr:nvSpPr>
        <xdr:cNvPr id="2403" name="WordArt 9"/>
        <xdr:cNvSpPr>
          <a:spLocks noChangeArrowheads="1" noChangeShapeType="1" noTextEdit="1"/>
        </xdr:cNvSpPr>
      </xdr:nvSpPr>
      <xdr:spPr bwMode="auto">
        <a:xfrm>
          <a:off x="5572125" y="72675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50</xdr:row>
      <xdr:rowOff>57150</xdr:rowOff>
    </xdr:from>
    <xdr:to>
      <xdr:col>4</xdr:col>
      <xdr:colOff>0</xdr:colOff>
      <xdr:row>50</xdr:row>
      <xdr:rowOff>333375</xdr:rowOff>
    </xdr:to>
    <xdr:sp macro="" textlink="">
      <xdr:nvSpPr>
        <xdr:cNvPr id="2404" name="WordArt 11"/>
        <xdr:cNvSpPr>
          <a:spLocks noChangeArrowheads="1" noChangeShapeType="1" noTextEdit="1"/>
        </xdr:cNvSpPr>
      </xdr:nvSpPr>
      <xdr:spPr bwMode="auto">
        <a:xfrm>
          <a:off x="5572125" y="72771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8</xdr:col>
      <xdr:colOff>85725</xdr:colOff>
      <xdr:row>80</xdr:row>
      <xdr:rowOff>28575</xdr:rowOff>
    </xdr:from>
    <xdr:to>
      <xdr:col>8</xdr:col>
      <xdr:colOff>523875</xdr:colOff>
      <xdr:row>80</xdr:row>
      <xdr:rowOff>209550</xdr:rowOff>
    </xdr:to>
    <xdr:sp macro="" textlink="">
      <xdr:nvSpPr>
        <xdr:cNvPr id="2405" name="WordArt 1"/>
        <xdr:cNvSpPr>
          <a:spLocks noChangeArrowheads="1" noChangeShapeType="1" noTextEdit="1"/>
        </xdr:cNvSpPr>
      </xdr:nvSpPr>
      <xdr:spPr bwMode="auto">
        <a:xfrm>
          <a:off x="7362825" y="15344775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10</xdr:col>
      <xdr:colOff>9525</xdr:colOff>
      <xdr:row>80</xdr:row>
      <xdr:rowOff>57150</xdr:rowOff>
    </xdr:from>
    <xdr:to>
      <xdr:col>10</xdr:col>
      <xdr:colOff>733425</xdr:colOff>
      <xdr:row>80</xdr:row>
      <xdr:rowOff>238125</xdr:rowOff>
    </xdr:to>
    <xdr:sp macro="" textlink="">
      <xdr:nvSpPr>
        <xdr:cNvPr id="2406" name="WordArt 3"/>
        <xdr:cNvSpPr>
          <a:spLocks noChangeArrowheads="1" noChangeShapeType="1" noTextEdit="1"/>
        </xdr:cNvSpPr>
      </xdr:nvSpPr>
      <xdr:spPr bwMode="auto">
        <a:xfrm>
          <a:off x="8601075" y="15382875"/>
          <a:ext cx="638175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A+B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9</xdr:col>
      <xdr:colOff>104775</xdr:colOff>
      <xdr:row>80</xdr:row>
      <xdr:rowOff>38100</xdr:rowOff>
    </xdr:from>
    <xdr:to>
      <xdr:col>9</xdr:col>
      <xdr:colOff>542925</xdr:colOff>
      <xdr:row>80</xdr:row>
      <xdr:rowOff>219075</xdr:rowOff>
    </xdr:to>
    <xdr:sp macro="" textlink="">
      <xdr:nvSpPr>
        <xdr:cNvPr id="2407" name="WordArt 2"/>
        <xdr:cNvSpPr>
          <a:spLocks noChangeArrowheads="1" noChangeShapeType="1" noTextEdit="1"/>
        </xdr:cNvSpPr>
      </xdr:nvSpPr>
      <xdr:spPr bwMode="auto">
        <a:xfrm>
          <a:off x="8048625" y="15354300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6</xdr:col>
      <xdr:colOff>0</xdr:colOff>
      <xdr:row>49</xdr:row>
      <xdr:rowOff>28575</xdr:rowOff>
    </xdr:from>
    <xdr:to>
      <xdr:col>6</xdr:col>
      <xdr:colOff>0</xdr:colOff>
      <xdr:row>49</xdr:row>
      <xdr:rowOff>171450</xdr:rowOff>
    </xdr:to>
    <xdr:sp macro="" textlink="">
      <xdr:nvSpPr>
        <xdr:cNvPr id="2408" name="WordArt 9"/>
        <xdr:cNvSpPr>
          <a:spLocks noChangeArrowheads="1" noChangeShapeType="1" noTextEdit="1"/>
        </xdr:cNvSpPr>
      </xdr:nvSpPr>
      <xdr:spPr bwMode="auto">
        <a:xfrm>
          <a:off x="5362575" y="11525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6</xdr:col>
      <xdr:colOff>0</xdr:colOff>
      <xdr:row>49</xdr:row>
      <xdr:rowOff>28575</xdr:rowOff>
    </xdr:from>
    <xdr:to>
      <xdr:col>6</xdr:col>
      <xdr:colOff>0</xdr:colOff>
      <xdr:row>49</xdr:row>
      <xdr:rowOff>171450</xdr:rowOff>
    </xdr:to>
    <xdr:sp macro="" textlink="">
      <xdr:nvSpPr>
        <xdr:cNvPr id="2409" name="WordArt 11"/>
        <xdr:cNvSpPr>
          <a:spLocks noChangeArrowheads="1" noChangeShapeType="1" noTextEdit="1"/>
        </xdr:cNvSpPr>
      </xdr:nvSpPr>
      <xdr:spPr bwMode="auto">
        <a:xfrm>
          <a:off x="5362575" y="11620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410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411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412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413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41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41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41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41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41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41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42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42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42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42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42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42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42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42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42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42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43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43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43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43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43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43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43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43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438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439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440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441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442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443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444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445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446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447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448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449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450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451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45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45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45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45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45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45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45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45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46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46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46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46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46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46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46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46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46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46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47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47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47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47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47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47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47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47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47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47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48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48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48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48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48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48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48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48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48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48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49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49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49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49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49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49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49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49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49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49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0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0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0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0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0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0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0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0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0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0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1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1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1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1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1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1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1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1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1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1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2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2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2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2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2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2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2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2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2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2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3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3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3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3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3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3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3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3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53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53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54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54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54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54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54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54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54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54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54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54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55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55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55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55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55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55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556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557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558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559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560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561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562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563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564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565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566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567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568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569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570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571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572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573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7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7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7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7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7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7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8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8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8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8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8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8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8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8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8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8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59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59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59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59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59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59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59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59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59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59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60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60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60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60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60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60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60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60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60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60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61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61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612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613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614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615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616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617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618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619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620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621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622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623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624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625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626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627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628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629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63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63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63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63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63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63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63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63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63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63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64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64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64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64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64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64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64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64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64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64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65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65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65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65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65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65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65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65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65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65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66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66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66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66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66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66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66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66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66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66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67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67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67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67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67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67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67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67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67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67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68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68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68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68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68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68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68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68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68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68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690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691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692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693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694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695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696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697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698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699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700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701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702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703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704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705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706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707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708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709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710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711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712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713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714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715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716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717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718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719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720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721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722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723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724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725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726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727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728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729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730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731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732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733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734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735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736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737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738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739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740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741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742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743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744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745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746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747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748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749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750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751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2752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2753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75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75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75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75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75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75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76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76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76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76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76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76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76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76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76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76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77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77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77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77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77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77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77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77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77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77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78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78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78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78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78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78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78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78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78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78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79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79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79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79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79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79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79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79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79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79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80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80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80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80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80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80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80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80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80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80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81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81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81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81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81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81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281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281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1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1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2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2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2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2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2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2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2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2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2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2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3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3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3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3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3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3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3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3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3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3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4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4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4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4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4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4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4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4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4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4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5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5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5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5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5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5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5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5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5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5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6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6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6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6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6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6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6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6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6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6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7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7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7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7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7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7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7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7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7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7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288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288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8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8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8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8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8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8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8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8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9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9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9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9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9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9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9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9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89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89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90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90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90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90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90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90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90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90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90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90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91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91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91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91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91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91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91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91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91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91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92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92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92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92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92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92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92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92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92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92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93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93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93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93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93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93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93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93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93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93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94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94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94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94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294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294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4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4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4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4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5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5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5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5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5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5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5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5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5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5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6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6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6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6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6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6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6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6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6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6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7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7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7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7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7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7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7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7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7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7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8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8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8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8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8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8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8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8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8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8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9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9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9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9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9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9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9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9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299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299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00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00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00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00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00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00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00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00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00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00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1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1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1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1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1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1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1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1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1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1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2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2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2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2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2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2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2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2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2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2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3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3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3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3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3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3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3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3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3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3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4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4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4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4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4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4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4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4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4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4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5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5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5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5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5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5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5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5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5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5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6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6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6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6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6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6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6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6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6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6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7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7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7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7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7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7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7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7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7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7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8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8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8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8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8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8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8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8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8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8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9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9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9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9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9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9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9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9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09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09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10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10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10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10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10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10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10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10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10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10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11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11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11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11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11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11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11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11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118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119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120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121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122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123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124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125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47625</xdr:rowOff>
    </xdr:from>
    <xdr:to>
      <xdr:col>5</xdr:col>
      <xdr:colOff>0</xdr:colOff>
      <xdr:row>54</xdr:row>
      <xdr:rowOff>323850</xdr:rowOff>
    </xdr:to>
    <xdr:sp macro="" textlink="">
      <xdr:nvSpPr>
        <xdr:cNvPr id="3126" name="WordArt 9"/>
        <xdr:cNvSpPr>
          <a:spLocks noChangeArrowheads="1" noChangeShapeType="1" noTextEdit="1"/>
        </xdr:cNvSpPr>
      </xdr:nvSpPr>
      <xdr:spPr bwMode="auto">
        <a:xfrm>
          <a:off x="5362575" y="22764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54</xdr:row>
      <xdr:rowOff>57150</xdr:rowOff>
    </xdr:from>
    <xdr:to>
      <xdr:col>5</xdr:col>
      <xdr:colOff>0</xdr:colOff>
      <xdr:row>54</xdr:row>
      <xdr:rowOff>333375</xdr:rowOff>
    </xdr:to>
    <xdr:sp macro="" textlink="">
      <xdr:nvSpPr>
        <xdr:cNvPr id="3127" name="WordArt 11"/>
        <xdr:cNvSpPr>
          <a:spLocks noChangeArrowheads="1" noChangeShapeType="1" noTextEdit="1"/>
        </xdr:cNvSpPr>
      </xdr:nvSpPr>
      <xdr:spPr bwMode="auto">
        <a:xfrm>
          <a:off x="5362575" y="22860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28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29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30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31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32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33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34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35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36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37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38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39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40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41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42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43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44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45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46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47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48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49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50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51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52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53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54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55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56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57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58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59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60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61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62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63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64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65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66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67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68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69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70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71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72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73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74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75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76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77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78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79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80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81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82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83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84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85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86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87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88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89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90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91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92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93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94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95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96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97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198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199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200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201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202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203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204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205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206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207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208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209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210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211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212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213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214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215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216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217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218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219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220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221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222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223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224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225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226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227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228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229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230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231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232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233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234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235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236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237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238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239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240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241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242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243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244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245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47625</xdr:rowOff>
    </xdr:from>
    <xdr:to>
      <xdr:col>5</xdr:col>
      <xdr:colOff>0</xdr:colOff>
      <xdr:row>55</xdr:row>
      <xdr:rowOff>323850</xdr:rowOff>
    </xdr:to>
    <xdr:sp macro="" textlink="">
      <xdr:nvSpPr>
        <xdr:cNvPr id="3246" name="WordArt 9"/>
        <xdr:cNvSpPr>
          <a:spLocks noChangeArrowheads="1" noChangeShapeType="1" noTextEdit="1"/>
        </xdr:cNvSpPr>
      </xdr:nvSpPr>
      <xdr:spPr bwMode="auto">
        <a:xfrm>
          <a:off x="5362575" y="2505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55</xdr:row>
      <xdr:rowOff>57150</xdr:rowOff>
    </xdr:from>
    <xdr:to>
      <xdr:col>5</xdr:col>
      <xdr:colOff>0</xdr:colOff>
      <xdr:row>55</xdr:row>
      <xdr:rowOff>333375</xdr:rowOff>
    </xdr:to>
    <xdr:sp macro="" textlink="">
      <xdr:nvSpPr>
        <xdr:cNvPr id="3247" name="WordArt 11"/>
        <xdr:cNvSpPr>
          <a:spLocks noChangeArrowheads="1" noChangeShapeType="1" noTextEdit="1"/>
        </xdr:cNvSpPr>
      </xdr:nvSpPr>
      <xdr:spPr bwMode="auto">
        <a:xfrm>
          <a:off x="5362575" y="2514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24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24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25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25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25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25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25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25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25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25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25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25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26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26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26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26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26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26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26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26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26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26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27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27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27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27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27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27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27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27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27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27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28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28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28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28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28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28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28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28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28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28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29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29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29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29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29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29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29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29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29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29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0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0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0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0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0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0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0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0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0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0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1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1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1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1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1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1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1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1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1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1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2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2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2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2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2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2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2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2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2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2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3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3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3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3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3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3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3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3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3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3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4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4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4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4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4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4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4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4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4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4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5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5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5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5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5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5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5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5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5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5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6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6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6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6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6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6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36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36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36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36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37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37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37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37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37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37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37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37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37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37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38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38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38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38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38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38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38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38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38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38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39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39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39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39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39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39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39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39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39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39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0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0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0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0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0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0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0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0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0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0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1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1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1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1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1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1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1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1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1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1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2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2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2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2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2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2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2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2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2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2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3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3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3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3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3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3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3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3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3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3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4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4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4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4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4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4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4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4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4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4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5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5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5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5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5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5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5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5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5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5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6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6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6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6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6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6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6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6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6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6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7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7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7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7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7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7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7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7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78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79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80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81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82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83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84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85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5</xdr:col>
      <xdr:colOff>0</xdr:colOff>
      <xdr:row>51</xdr:row>
      <xdr:rowOff>323850</xdr:rowOff>
    </xdr:to>
    <xdr:sp macro="" textlink="">
      <xdr:nvSpPr>
        <xdr:cNvPr id="3486" name="WordArt 9"/>
        <xdr:cNvSpPr>
          <a:spLocks noChangeArrowheads="1" noChangeShapeType="1" noTextEdit="1"/>
        </xdr:cNvSpPr>
      </xdr:nvSpPr>
      <xdr:spPr bwMode="auto">
        <a:xfrm>
          <a:off x="5362575" y="15906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51</xdr:row>
      <xdr:rowOff>57150</xdr:rowOff>
    </xdr:from>
    <xdr:to>
      <xdr:col>5</xdr:col>
      <xdr:colOff>0</xdr:colOff>
      <xdr:row>51</xdr:row>
      <xdr:rowOff>333375</xdr:rowOff>
    </xdr:to>
    <xdr:sp macro="" textlink="">
      <xdr:nvSpPr>
        <xdr:cNvPr id="3487" name="WordArt 11"/>
        <xdr:cNvSpPr>
          <a:spLocks noChangeArrowheads="1" noChangeShapeType="1" noTextEdit="1"/>
        </xdr:cNvSpPr>
      </xdr:nvSpPr>
      <xdr:spPr bwMode="auto">
        <a:xfrm>
          <a:off x="5362575" y="16002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48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48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49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49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49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49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49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49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49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49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49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49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0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0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0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0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0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0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0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0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0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0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1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1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1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1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1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1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1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1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1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1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2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2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2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2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2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2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2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2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2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2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3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3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3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3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3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3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3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3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3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3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4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4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4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4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4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4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4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4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4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4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5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5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5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5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5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5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5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5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5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5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6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6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6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6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6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6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6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6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6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6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7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7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7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7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7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7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7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7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7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7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8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8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8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8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8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8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8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8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8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8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9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9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9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9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9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9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9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9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598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599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600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601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602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603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604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605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47625</xdr:rowOff>
    </xdr:from>
    <xdr:to>
      <xdr:col>5</xdr:col>
      <xdr:colOff>0</xdr:colOff>
      <xdr:row>53</xdr:row>
      <xdr:rowOff>323850</xdr:rowOff>
    </xdr:to>
    <xdr:sp macro="" textlink="">
      <xdr:nvSpPr>
        <xdr:cNvPr id="3606" name="WordArt 9"/>
        <xdr:cNvSpPr>
          <a:spLocks noChangeArrowheads="1" noChangeShapeType="1" noTextEdit="1"/>
        </xdr:cNvSpPr>
      </xdr:nvSpPr>
      <xdr:spPr bwMode="auto">
        <a:xfrm>
          <a:off x="5362575" y="20478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53</xdr:row>
      <xdr:rowOff>57150</xdr:rowOff>
    </xdr:from>
    <xdr:to>
      <xdr:col>5</xdr:col>
      <xdr:colOff>0</xdr:colOff>
      <xdr:row>53</xdr:row>
      <xdr:rowOff>333375</xdr:rowOff>
    </xdr:to>
    <xdr:sp macro="" textlink="">
      <xdr:nvSpPr>
        <xdr:cNvPr id="3607" name="WordArt 11"/>
        <xdr:cNvSpPr>
          <a:spLocks noChangeArrowheads="1" noChangeShapeType="1" noTextEdit="1"/>
        </xdr:cNvSpPr>
      </xdr:nvSpPr>
      <xdr:spPr bwMode="auto">
        <a:xfrm>
          <a:off x="5362575" y="20574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60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60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61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61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61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61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61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61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61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61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61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61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62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62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62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62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62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62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62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62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62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62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63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63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63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63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63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63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63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63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63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63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64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64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64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64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64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64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64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64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64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64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65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65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65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65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65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65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65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65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65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65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66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66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66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66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66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66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66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66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66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66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67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67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67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67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67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67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67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67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67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67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68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68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68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68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68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68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68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68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68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68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69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69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69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69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69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69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69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69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69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69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70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70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70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70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70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70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70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70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70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70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71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71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71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71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71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71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71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71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71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71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72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72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72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72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72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72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72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72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72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72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73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73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73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73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73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73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73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73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73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73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74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74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74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74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74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74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74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74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74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74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75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75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75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75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75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75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75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75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75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75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76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76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76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76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76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76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76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76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76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76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77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77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77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77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77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77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77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77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77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77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78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78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78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78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78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78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78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78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78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78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79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79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79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79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79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79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79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79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79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79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0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0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0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0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0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0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0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0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0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0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1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1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1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1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1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1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1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1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1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1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2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2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2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2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2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2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2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2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2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2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3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3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3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3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3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3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3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3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3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3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4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4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4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4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4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4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4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4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4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4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5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5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5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5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5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5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5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5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5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5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6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6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6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6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6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6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6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6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6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6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7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7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7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7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7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7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7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7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7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7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8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8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8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8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8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8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8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8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8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8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9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9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9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9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9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9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9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9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89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89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90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90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90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90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90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90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90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90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90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90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91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91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91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91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91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91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91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91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91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91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92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92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92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92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92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92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92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92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92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92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93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93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93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93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93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93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93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93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93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93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94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94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94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94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94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94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94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94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948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949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950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951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952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953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954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955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47625</xdr:rowOff>
    </xdr:from>
    <xdr:to>
      <xdr:col>5</xdr:col>
      <xdr:colOff>0</xdr:colOff>
      <xdr:row>52</xdr:row>
      <xdr:rowOff>323850</xdr:rowOff>
    </xdr:to>
    <xdr:sp macro="" textlink="">
      <xdr:nvSpPr>
        <xdr:cNvPr id="3956" name="WordArt 9"/>
        <xdr:cNvSpPr>
          <a:spLocks noChangeArrowheads="1" noChangeShapeType="1" noTextEdit="1"/>
        </xdr:cNvSpPr>
      </xdr:nvSpPr>
      <xdr:spPr bwMode="auto">
        <a:xfrm>
          <a:off x="5362575" y="18192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52</xdr:row>
      <xdr:rowOff>57150</xdr:rowOff>
    </xdr:from>
    <xdr:to>
      <xdr:col>5</xdr:col>
      <xdr:colOff>0</xdr:colOff>
      <xdr:row>52</xdr:row>
      <xdr:rowOff>333375</xdr:rowOff>
    </xdr:to>
    <xdr:sp macro="" textlink="">
      <xdr:nvSpPr>
        <xdr:cNvPr id="3957" name="WordArt 11"/>
        <xdr:cNvSpPr>
          <a:spLocks noChangeArrowheads="1" noChangeShapeType="1" noTextEdit="1"/>
        </xdr:cNvSpPr>
      </xdr:nvSpPr>
      <xdr:spPr bwMode="auto">
        <a:xfrm>
          <a:off x="5362575" y="18288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95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95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96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96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96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96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96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96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96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96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96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96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97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97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97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97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97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97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97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97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97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97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98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98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98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98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98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98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98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98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98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98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99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99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99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99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99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99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99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99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399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399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0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0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0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0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0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0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0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0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0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0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1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1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1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1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1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1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1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1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1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1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2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2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2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2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2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2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2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2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2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2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3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3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3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3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3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3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3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3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3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3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4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4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4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4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4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4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4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4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4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4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5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5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5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5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5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5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5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5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5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5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6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6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6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6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6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6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6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6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6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6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7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7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7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7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7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7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47625</xdr:rowOff>
    </xdr:from>
    <xdr:to>
      <xdr:col>5</xdr:col>
      <xdr:colOff>0</xdr:colOff>
      <xdr:row>50</xdr:row>
      <xdr:rowOff>323850</xdr:rowOff>
    </xdr:to>
    <xdr:sp macro="" textlink="">
      <xdr:nvSpPr>
        <xdr:cNvPr id="407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50</xdr:row>
      <xdr:rowOff>57150</xdr:rowOff>
    </xdr:from>
    <xdr:to>
      <xdr:col>5</xdr:col>
      <xdr:colOff>0</xdr:colOff>
      <xdr:row>50</xdr:row>
      <xdr:rowOff>333375</xdr:rowOff>
    </xdr:to>
    <xdr:sp macro="" textlink="">
      <xdr:nvSpPr>
        <xdr:cNvPr id="407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</xdr:row>
      <xdr:rowOff>47625</xdr:rowOff>
    </xdr:from>
    <xdr:to>
      <xdr:col>8</xdr:col>
      <xdr:colOff>523875</xdr:colOff>
      <xdr:row>2</xdr:row>
      <xdr:rowOff>323850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8391525" y="800100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10</xdr:col>
      <xdr:colOff>9525</xdr:colOff>
      <xdr:row>2</xdr:row>
      <xdr:rowOff>85725</xdr:rowOff>
    </xdr:from>
    <xdr:to>
      <xdr:col>10</xdr:col>
      <xdr:colOff>647700</xdr:colOff>
      <xdr:row>2</xdr:row>
      <xdr:rowOff>361950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9877425" y="838200"/>
          <a:ext cx="638175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A+B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9</xdr:col>
      <xdr:colOff>104775</xdr:colOff>
      <xdr:row>2</xdr:row>
      <xdr:rowOff>57150</xdr:rowOff>
    </xdr:from>
    <xdr:to>
      <xdr:col>9</xdr:col>
      <xdr:colOff>542925</xdr:colOff>
      <xdr:row>2</xdr:row>
      <xdr:rowOff>333375</xdr:rowOff>
    </xdr:to>
    <xdr:sp macro="" textlink="">
      <xdr:nvSpPr>
        <xdr:cNvPr id="4" name="WordArt 3"/>
        <xdr:cNvSpPr>
          <a:spLocks noChangeArrowheads="1" noChangeShapeType="1" noTextEdit="1"/>
        </xdr:cNvSpPr>
      </xdr:nvSpPr>
      <xdr:spPr bwMode="auto">
        <a:xfrm>
          <a:off x="9191625" y="809625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37</xdr:row>
      <xdr:rowOff>28575</xdr:rowOff>
    </xdr:from>
    <xdr:to>
      <xdr:col>5</xdr:col>
      <xdr:colOff>0</xdr:colOff>
      <xdr:row>37</xdr:row>
      <xdr:rowOff>171450</xdr:rowOff>
    </xdr:to>
    <xdr:sp macro="" textlink="">
      <xdr:nvSpPr>
        <xdr:cNvPr id="5" name="WordArt 9"/>
        <xdr:cNvSpPr>
          <a:spLocks noChangeArrowheads="1" noChangeShapeType="1" noTextEdit="1"/>
        </xdr:cNvSpPr>
      </xdr:nvSpPr>
      <xdr:spPr bwMode="auto">
        <a:xfrm>
          <a:off x="5962650" y="9134475"/>
          <a:ext cx="0" cy="1428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37</xdr:row>
      <xdr:rowOff>28575</xdr:rowOff>
    </xdr:from>
    <xdr:to>
      <xdr:col>5</xdr:col>
      <xdr:colOff>0</xdr:colOff>
      <xdr:row>37</xdr:row>
      <xdr:rowOff>171450</xdr:rowOff>
    </xdr:to>
    <xdr:sp macro="" textlink="">
      <xdr:nvSpPr>
        <xdr:cNvPr id="6" name="WordArt 11"/>
        <xdr:cNvSpPr>
          <a:spLocks noChangeArrowheads="1" noChangeShapeType="1" noTextEdit="1"/>
        </xdr:cNvSpPr>
      </xdr:nvSpPr>
      <xdr:spPr bwMode="auto">
        <a:xfrm>
          <a:off x="5962650" y="9134475"/>
          <a:ext cx="0" cy="1428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3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3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3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3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3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4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4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4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4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4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4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4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4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4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4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5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5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5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5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5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6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6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6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7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7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7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7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7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7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7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8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8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8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8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8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8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8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8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8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8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9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9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9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9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9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9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9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9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9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9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3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3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3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3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3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4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4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4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4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4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4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4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4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4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4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5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5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5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5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5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5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5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5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5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5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6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6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6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6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6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6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6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6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6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6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7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8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8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8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8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8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8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8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8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8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0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0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0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1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1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1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1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1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1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1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1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1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1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2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2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2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2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2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2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2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2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2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2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3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3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3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3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3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3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3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3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3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3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4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4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4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4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4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4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4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24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24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24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25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25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25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25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25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25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25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25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25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25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26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26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26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26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26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26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26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6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6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6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7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7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7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7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7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7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7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7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7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7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8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8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8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8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8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8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8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8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8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8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9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9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9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9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9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9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9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9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9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9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30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30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30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30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30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30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30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30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30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30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31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31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31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31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31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31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31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31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31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31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32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32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32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32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32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32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32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32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32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32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33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33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33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33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33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33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33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33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33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33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34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34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34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34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34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34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34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34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34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34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35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5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5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5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5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5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5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5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5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5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6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6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6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6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6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6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6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6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6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6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7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7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7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7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7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7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7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7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7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7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8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8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8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8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8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8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8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8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8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8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9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9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9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9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9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9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9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9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9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9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40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40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40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40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40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40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40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40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40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40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41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41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41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41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41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41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41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41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41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41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42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42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42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42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42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42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42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42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42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42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43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43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43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43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43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43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43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43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43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43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44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44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44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44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44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44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44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44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44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44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45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45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45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45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45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45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45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45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45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45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46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46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46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46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46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46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46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46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46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46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47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47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47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47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47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47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47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47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47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7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8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8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8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8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8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8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8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8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8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8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9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9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9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9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9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9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9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9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9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9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0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0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0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0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0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0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0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0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0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0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1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1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1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1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1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1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1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1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1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1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2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2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2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2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2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2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2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2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2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2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3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3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3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3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3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3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3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3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3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3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4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4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4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4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54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4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54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4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54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4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55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5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55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5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55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5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55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5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55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5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56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6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56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6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56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6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56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6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56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6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57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7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57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7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57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7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57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7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57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7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58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8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58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8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58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8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58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8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58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8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59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9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59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9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59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9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59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9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59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59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60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60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60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60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60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60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60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0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0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0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1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1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1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1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1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1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1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1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1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1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2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2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2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2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2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2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2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2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2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2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3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3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3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3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3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3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3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3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3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3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4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4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4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4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4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4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4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4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4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4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5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5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5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5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5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5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5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5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5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5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6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6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6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6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6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6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6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6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6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6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7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7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7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7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7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7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7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7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7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7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8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8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8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8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8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8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8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8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8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8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9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9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9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9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9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9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9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9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69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69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70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70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70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70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70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70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70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70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70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70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71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71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71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71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71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71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71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71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71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71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72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72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72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72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72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2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2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2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2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2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3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3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3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3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3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3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3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3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3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3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4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4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4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4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4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4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4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4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4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4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5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5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5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5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5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5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5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5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5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5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6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6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6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6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6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6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6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6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6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6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7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7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7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7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7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7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7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7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7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7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8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8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8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8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8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8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8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8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8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8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9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9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9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9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9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9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9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9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9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9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80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80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80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80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80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80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80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80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80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80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81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81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81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81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81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81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81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81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81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81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82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82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82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82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82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82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82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82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82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82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83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83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83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83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83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83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83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83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83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83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84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84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84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84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84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4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4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4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4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4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5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5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5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5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5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5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5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5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5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5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6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6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6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6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6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6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6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6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6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6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7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7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7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7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7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7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7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7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7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7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8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8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8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8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8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8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8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8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8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8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9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9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9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9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9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9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9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9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9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9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0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0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0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0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0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0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0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0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0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0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1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1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1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1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1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1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1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1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1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1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2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2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2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2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2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2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2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2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2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2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3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3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3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3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3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3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3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3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3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3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4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4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4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4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4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4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4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4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4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4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5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5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5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5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5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5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5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5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5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5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6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6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6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6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6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96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96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96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96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96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97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97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97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97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97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97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97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97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97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97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98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98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98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98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98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98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98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98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98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98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99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99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99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99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99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99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99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99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99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99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0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0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0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0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0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0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0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0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0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0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1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1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1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1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1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1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1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1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1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1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2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2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2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2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2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2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2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2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2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2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3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3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3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3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3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3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3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3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3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3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4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4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4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4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4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4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4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4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4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4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5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5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5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5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5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5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5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5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5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5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6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6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6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6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6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6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6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6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6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6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7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7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7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7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7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7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7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7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7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7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8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8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8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08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08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8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8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8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8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8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9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9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9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9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9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9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9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9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9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9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0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0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0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0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0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0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0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0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0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0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1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1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1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1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1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1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1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1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1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1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2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2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2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2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2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2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2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2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2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2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3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3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3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3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3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3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3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3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3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3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4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4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4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4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4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4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4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4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4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4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5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5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5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5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5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5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5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5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5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5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6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6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6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6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6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6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6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6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6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6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7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7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7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7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7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7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7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7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7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7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8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8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8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8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8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8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8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8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8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8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9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9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9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9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9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9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9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9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9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9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0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0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0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0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0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37</xdr:row>
      <xdr:rowOff>28575</xdr:rowOff>
    </xdr:from>
    <xdr:to>
      <xdr:col>5</xdr:col>
      <xdr:colOff>0</xdr:colOff>
      <xdr:row>37</xdr:row>
      <xdr:rowOff>171450</xdr:rowOff>
    </xdr:to>
    <xdr:sp macro="" textlink="">
      <xdr:nvSpPr>
        <xdr:cNvPr id="1205" name="WordArt 9"/>
        <xdr:cNvSpPr>
          <a:spLocks noChangeArrowheads="1" noChangeShapeType="1" noTextEdit="1"/>
        </xdr:cNvSpPr>
      </xdr:nvSpPr>
      <xdr:spPr bwMode="auto">
        <a:xfrm>
          <a:off x="5962650" y="9134475"/>
          <a:ext cx="0" cy="1428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37</xdr:row>
      <xdr:rowOff>28575</xdr:rowOff>
    </xdr:from>
    <xdr:to>
      <xdr:col>5</xdr:col>
      <xdr:colOff>0</xdr:colOff>
      <xdr:row>37</xdr:row>
      <xdr:rowOff>171450</xdr:rowOff>
    </xdr:to>
    <xdr:sp macro="" textlink="">
      <xdr:nvSpPr>
        <xdr:cNvPr id="1206" name="WordArt 11"/>
        <xdr:cNvSpPr>
          <a:spLocks noChangeArrowheads="1" noChangeShapeType="1" noTextEdit="1"/>
        </xdr:cNvSpPr>
      </xdr:nvSpPr>
      <xdr:spPr bwMode="auto">
        <a:xfrm>
          <a:off x="5962650" y="9134475"/>
          <a:ext cx="0" cy="1428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20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20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20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21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21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1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21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1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21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1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21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1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21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2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22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2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22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2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22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2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22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2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22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3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23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3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23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3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23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23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23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23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23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24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24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24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24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24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24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24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24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24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24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25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25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25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25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25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25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25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25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25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25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26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26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26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26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26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26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26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26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26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26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27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27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27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27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27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27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27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7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7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7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8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8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8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8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8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8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8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8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8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8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9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9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9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9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9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9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9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9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9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9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0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0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0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0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0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0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0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0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0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0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1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1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1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1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1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1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1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1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1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1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2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2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2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2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2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2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2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2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2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2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3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3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3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3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3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33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33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33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33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33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34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34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34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34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34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34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34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34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34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34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35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35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35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5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5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5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5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5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5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5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6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6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6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6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6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6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6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6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6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6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7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7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7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7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7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7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7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7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7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7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8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8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8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8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8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8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8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8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8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8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9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9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9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9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9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9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9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9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9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9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0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0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0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0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0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0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0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40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40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40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41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41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41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41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41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41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41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41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41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41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42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42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42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42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42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42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42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2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2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2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3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3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3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3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3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3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3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3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3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3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4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4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4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4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4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4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4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44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44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44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45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45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45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45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45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45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45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45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45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45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46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46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46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46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46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46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46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46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46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46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47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47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47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47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47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47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47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47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47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47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48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48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48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48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48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48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48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48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48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48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49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49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49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49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49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49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49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49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49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49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50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50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50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50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50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50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50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50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50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50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51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51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51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51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51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51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51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51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51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51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52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52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52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52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52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52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52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52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52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52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53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53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53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53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53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53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53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53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53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53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54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54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54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54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54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54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54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54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54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54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55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5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5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5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5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5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5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5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5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5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6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6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6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6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6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6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6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6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6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6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7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7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7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7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7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7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7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7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7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7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8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8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8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8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8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8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8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8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8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8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9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9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9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9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9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9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9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9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9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9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60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60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60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60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60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60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60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60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60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60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61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61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61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61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61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61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61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61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61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61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62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62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62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62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62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62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62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62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62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62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63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63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63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63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63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63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63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63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63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63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64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64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64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64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64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64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64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64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64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64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65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65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65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65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65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65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65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65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65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65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66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66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66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66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66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66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66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66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66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66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67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67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67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67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67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67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67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67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67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7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8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8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8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8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8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8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8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8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8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8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9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9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9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9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9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9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9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9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9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9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0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0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0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0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0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0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0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0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0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0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1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1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1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1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1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1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1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1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1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1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2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2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2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2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2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2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2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2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2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2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3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3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3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3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3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3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3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3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3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3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4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4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4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74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74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74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74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74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74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74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75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75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75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75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75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75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75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75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75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75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76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76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76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76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76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76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76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76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76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76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77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77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77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77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77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77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77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77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77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77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78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78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78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78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78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78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78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78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78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78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79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79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79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79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79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79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79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79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79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79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80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80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80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80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80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180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180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0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0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0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1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1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1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1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1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1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1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1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1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1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2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2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2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2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2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2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2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2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2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2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3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3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3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3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3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3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3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3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3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3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4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4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4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4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4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4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4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4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4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4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5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5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5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5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5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5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5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5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5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5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6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6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6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6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6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6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6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6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6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6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7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7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7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7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7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7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7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7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7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7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8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8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8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8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8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8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8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8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8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8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9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9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9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9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9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9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9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9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89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89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90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90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90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90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90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90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90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90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90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90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91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91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91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91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91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915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916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917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918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919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920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921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922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0</xdr:colOff>
      <xdr:row>42</xdr:row>
      <xdr:rowOff>323850</xdr:rowOff>
    </xdr:to>
    <xdr:sp macro="" textlink="">
      <xdr:nvSpPr>
        <xdr:cNvPr id="1923" name="WordArt 9"/>
        <xdr:cNvSpPr>
          <a:spLocks noChangeArrowheads="1" noChangeShapeType="1" noTextEdit="1"/>
        </xdr:cNvSpPr>
      </xdr:nvSpPr>
      <xdr:spPr bwMode="auto">
        <a:xfrm>
          <a:off x="518160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0</xdr:colOff>
      <xdr:row>42</xdr:row>
      <xdr:rowOff>333375</xdr:rowOff>
    </xdr:to>
    <xdr:sp macro="" textlink="">
      <xdr:nvSpPr>
        <xdr:cNvPr id="1924" name="WordArt 11"/>
        <xdr:cNvSpPr>
          <a:spLocks noChangeArrowheads="1" noChangeShapeType="1" noTextEdit="1"/>
        </xdr:cNvSpPr>
      </xdr:nvSpPr>
      <xdr:spPr bwMode="auto">
        <a:xfrm>
          <a:off x="518160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2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2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2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2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2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3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3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3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3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3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3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3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3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3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3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4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4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4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4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4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4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4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4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4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4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5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5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5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5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5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5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5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5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5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5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6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6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6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6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6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6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6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6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6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6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7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7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7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7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7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7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7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7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7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7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8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8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8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8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8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8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8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8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8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8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9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9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9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9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9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9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9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9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99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99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00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00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00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00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00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00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00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00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00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00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01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01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01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01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01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01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01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01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01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01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02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02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02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02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02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02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02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02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02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02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03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03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03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03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03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035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036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037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038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039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040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041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042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043" name="WordArt 9"/>
        <xdr:cNvSpPr>
          <a:spLocks noChangeArrowheads="1" noChangeShapeType="1" noTextEdit="1"/>
        </xdr:cNvSpPr>
      </xdr:nvSpPr>
      <xdr:spPr bwMode="auto">
        <a:xfrm>
          <a:off x="518160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044" name="WordArt 11"/>
        <xdr:cNvSpPr>
          <a:spLocks noChangeArrowheads="1" noChangeShapeType="1" noTextEdit="1"/>
        </xdr:cNvSpPr>
      </xdr:nvSpPr>
      <xdr:spPr bwMode="auto">
        <a:xfrm>
          <a:off x="518160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4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4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4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4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4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5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5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5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5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5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5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5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5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5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5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6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6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6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6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6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6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6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6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6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6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7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7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7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7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7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7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7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7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7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7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8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8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8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8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8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8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8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8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8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8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9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9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9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9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9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9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9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9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9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9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0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0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0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0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0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0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0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0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0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0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1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1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1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1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1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1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1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1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1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1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2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2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2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2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2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2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2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2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2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2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3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3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3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3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3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3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3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3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3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3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4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4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4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4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4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4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4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4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4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4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5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5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5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5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5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55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56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57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58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59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60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61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62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63" name="WordArt 9"/>
        <xdr:cNvSpPr>
          <a:spLocks noChangeArrowheads="1" noChangeShapeType="1" noTextEdit="1"/>
        </xdr:cNvSpPr>
      </xdr:nvSpPr>
      <xdr:spPr bwMode="auto">
        <a:xfrm>
          <a:off x="518160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64" name="WordArt 11"/>
        <xdr:cNvSpPr>
          <a:spLocks noChangeArrowheads="1" noChangeShapeType="1" noTextEdit="1"/>
        </xdr:cNvSpPr>
      </xdr:nvSpPr>
      <xdr:spPr bwMode="auto">
        <a:xfrm>
          <a:off x="518160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16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16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16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16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16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17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17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17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17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17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17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17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17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17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17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18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18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18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18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18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18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18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18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18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18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19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19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19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19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19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19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19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19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19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19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0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0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0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0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0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0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0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0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0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0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1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1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1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1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1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1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1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1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1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1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2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2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2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2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2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2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2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2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2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2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3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3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3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3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3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3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3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3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3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3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4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4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4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4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4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4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4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4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4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4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5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5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5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5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5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5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5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5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5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5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6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6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6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6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6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6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6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6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6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6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7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7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7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7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7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75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76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77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78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79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80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81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82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47625</xdr:rowOff>
    </xdr:from>
    <xdr:to>
      <xdr:col>4</xdr:col>
      <xdr:colOff>0</xdr:colOff>
      <xdr:row>43</xdr:row>
      <xdr:rowOff>323850</xdr:rowOff>
    </xdr:to>
    <xdr:sp macro="" textlink="">
      <xdr:nvSpPr>
        <xdr:cNvPr id="2283" name="WordArt 9"/>
        <xdr:cNvSpPr>
          <a:spLocks noChangeArrowheads="1" noChangeShapeType="1" noTextEdit="1"/>
        </xdr:cNvSpPr>
      </xdr:nvSpPr>
      <xdr:spPr bwMode="auto">
        <a:xfrm>
          <a:off x="518160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43</xdr:row>
      <xdr:rowOff>57150</xdr:rowOff>
    </xdr:from>
    <xdr:to>
      <xdr:col>4</xdr:col>
      <xdr:colOff>0</xdr:colOff>
      <xdr:row>43</xdr:row>
      <xdr:rowOff>333375</xdr:rowOff>
    </xdr:to>
    <xdr:sp macro="" textlink="">
      <xdr:nvSpPr>
        <xdr:cNvPr id="2284" name="WordArt 11"/>
        <xdr:cNvSpPr>
          <a:spLocks noChangeArrowheads="1" noChangeShapeType="1" noTextEdit="1"/>
        </xdr:cNvSpPr>
      </xdr:nvSpPr>
      <xdr:spPr bwMode="auto">
        <a:xfrm>
          <a:off x="518160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28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28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28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28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28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29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29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29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29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29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29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29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29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29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29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0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0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0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0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0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0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0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0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0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0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1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1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1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1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1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1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1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1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1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1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2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2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2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2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2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2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2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2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2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2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3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3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3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3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3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3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3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3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3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3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4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4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4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4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4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4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4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4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4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4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5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5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5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5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5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5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5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5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5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5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6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6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6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6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6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6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6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6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6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6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7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7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7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7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7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7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7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7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7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7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8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8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8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8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8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8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8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8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8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8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9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9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9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9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9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95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96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97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98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99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400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401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402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403" name="WordArt 9"/>
        <xdr:cNvSpPr>
          <a:spLocks noChangeArrowheads="1" noChangeShapeType="1" noTextEdit="1"/>
        </xdr:cNvSpPr>
      </xdr:nvSpPr>
      <xdr:spPr bwMode="auto">
        <a:xfrm>
          <a:off x="518160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404" name="WordArt 11"/>
        <xdr:cNvSpPr>
          <a:spLocks noChangeArrowheads="1" noChangeShapeType="1" noTextEdit="1"/>
        </xdr:cNvSpPr>
      </xdr:nvSpPr>
      <xdr:spPr bwMode="auto">
        <a:xfrm>
          <a:off x="518160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8</xdr:col>
      <xdr:colOff>85725</xdr:colOff>
      <xdr:row>68</xdr:row>
      <xdr:rowOff>28575</xdr:rowOff>
    </xdr:from>
    <xdr:to>
      <xdr:col>8</xdr:col>
      <xdr:colOff>523875</xdr:colOff>
      <xdr:row>68</xdr:row>
      <xdr:rowOff>209550</xdr:rowOff>
    </xdr:to>
    <xdr:sp macro="" textlink="">
      <xdr:nvSpPr>
        <xdr:cNvPr id="2405" name="WordArt 1"/>
        <xdr:cNvSpPr>
          <a:spLocks noChangeArrowheads="1" noChangeShapeType="1" noTextEdit="1"/>
        </xdr:cNvSpPr>
      </xdr:nvSpPr>
      <xdr:spPr bwMode="auto">
        <a:xfrm>
          <a:off x="8391525" y="17221200"/>
          <a:ext cx="43815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10</xdr:col>
      <xdr:colOff>9525</xdr:colOff>
      <xdr:row>68</xdr:row>
      <xdr:rowOff>57150</xdr:rowOff>
    </xdr:from>
    <xdr:to>
      <xdr:col>10</xdr:col>
      <xdr:colOff>733425</xdr:colOff>
      <xdr:row>68</xdr:row>
      <xdr:rowOff>238125</xdr:rowOff>
    </xdr:to>
    <xdr:sp macro="" textlink="">
      <xdr:nvSpPr>
        <xdr:cNvPr id="2406" name="WordArt 3"/>
        <xdr:cNvSpPr>
          <a:spLocks noChangeArrowheads="1" noChangeShapeType="1" noTextEdit="1"/>
        </xdr:cNvSpPr>
      </xdr:nvSpPr>
      <xdr:spPr bwMode="auto">
        <a:xfrm>
          <a:off x="9877425" y="17249775"/>
          <a:ext cx="72390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A+B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9</xdr:col>
      <xdr:colOff>104775</xdr:colOff>
      <xdr:row>68</xdr:row>
      <xdr:rowOff>38100</xdr:rowOff>
    </xdr:from>
    <xdr:to>
      <xdr:col>9</xdr:col>
      <xdr:colOff>542925</xdr:colOff>
      <xdr:row>68</xdr:row>
      <xdr:rowOff>219075</xdr:rowOff>
    </xdr:to>
    <xdr:sp macro="" textlink="">
      <xdr:nvSpPr>
        <xdr:cNvPr id="2407" name="WordArt 2"/>
        <xdr:cNvSpPr>
          <a:spLocks noChangeArrowheads="1" noChangeShapeType="1" noTextEdit="1"/>
        </xdr:cNvSpPr>
      </xdr:nvSpPr>
      <xdr:spPr bwMode="auto">
        <a:xfrm>
          <a:off x="9191625" y="17230725"/>
          <a:ext cx="43815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6</xdr:col>
      <xdr:colOff>0</xdr:colOff>
      <xdr:row>37</xdr:row>
      <xdr:rowOff>28575</xdr:rowOff>
    </xdr:from>
    <xdr:to>
      <xdr:col>6</xdr:col>
      <xdr:colOff>0</xdr:colOff>
      <xdr:row>37</xdr:row>
      <xdr:rowOff>171450</xdr:rowOff>
    </xdr:to>
    <xdr:sp macro="" textlink="">
      <xdr:nvSpPr>
        <xdr:cNvPr id="2408" name="WordArt 9"/>
        <xdr:cNvSpPr>
          <a:spLocks noChangeArrowheads="1" noChangeShapeType="1" noTextEdit="1"/>
        </xdr:cNvSpPr>
      </xdr:nvSpPr>
      <xdr:spPr bwMode="auto">
        <a:xfrm>
          <a:off x="6743700" y="9134475"/>
          <a:ext cx="0" cy="1428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6</xdr:col>
      <xdr:colOff>0</xdr:colOff>
      <xdr:row>37</xdr:row>
      <xdr:rowOff>28575</xdr:rowOff>
    </xdr:from>
    <xdr:to>
      <xdr:col>6</xdr:col>
      <xdr:colOff>0</xdr:colOff>
      <xdr:row>37</xdr:row>
      <xdr:rowOff>171450</xdr:rowOff>
    </xdr:to>
    <xdr:sp macro="" textlink="">
      <xdr:nvSpPr>
        <xdr:cNvPr id="2409" name="WordArt 11"/>
        <xdr:cNvSpPr>
          <a:spLocks noChangeArrowheads="1" noChangeShapeType="1" noTextEdit="1"/>
        </xdr:cNvSpPr>
      </xdr:nvSpPr>
      <xdr:spPr bwMode="auto">
        <a:xfrm>
          <a:off x="6743700" y="9134475"/>
          <a:ext cx="0" cy="1428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41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41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41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41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41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41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42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42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42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42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42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42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42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42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42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42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43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43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43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43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43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43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43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43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452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453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454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455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456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457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458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459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460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461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462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463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464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465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66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67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68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69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70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71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72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73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74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75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76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77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78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79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480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481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482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483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484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485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486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487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488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489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490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491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492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493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494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495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496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497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498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499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500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501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502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503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504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505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506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507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508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509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510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511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512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513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514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515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516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517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518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519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520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521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522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523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524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525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526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527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528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529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530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531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532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533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534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535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536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537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538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539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540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541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542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543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544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545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546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547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548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549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550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551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552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553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554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555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574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575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576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577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578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579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580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581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582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583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584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585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586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587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588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589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590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591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59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59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59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59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59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59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59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59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60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60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60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60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60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60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60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60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60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60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610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611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63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63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63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63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63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63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63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63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63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63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64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64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64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64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64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64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64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64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64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64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650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651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652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653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654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655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656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657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658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659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660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661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662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663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664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665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666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667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668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669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670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671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672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673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674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675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676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677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678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679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680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681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682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683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684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685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686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687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688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689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75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75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75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75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75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75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76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76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76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76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76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76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76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76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76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76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77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77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77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77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77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77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77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77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77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77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78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78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78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78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78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78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78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78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78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78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79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79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79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79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79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79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79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79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79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79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80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80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80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80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80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80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80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80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80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80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81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81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81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81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81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81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81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81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818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819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820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821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822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823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824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825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826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827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828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829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830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831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832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833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834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835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836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837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838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839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840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841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842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843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844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845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846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847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848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849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850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851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852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853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854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855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856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857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858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859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860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861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862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863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864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865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866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867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868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869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870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871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872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873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874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875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876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877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878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879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880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881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882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883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884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885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886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887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888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889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890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891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892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893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894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895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896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897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898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899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900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901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902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903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904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905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906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907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908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909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910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911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912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913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914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915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916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917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918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919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920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921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922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923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924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925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926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927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928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929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930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931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932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933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934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935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936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937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938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939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940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941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942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943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2944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2945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946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947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948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949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950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951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952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953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954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955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956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957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958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959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960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961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962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963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964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965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966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967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968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969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970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971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972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973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974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975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976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977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978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979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980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981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982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983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984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985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986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987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988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989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990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991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992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993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994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995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996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997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2998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2999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000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001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002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003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004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005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006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007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008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009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10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11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12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13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14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15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16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17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18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19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20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21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22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23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24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25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26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27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28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29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30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31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32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33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34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35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36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37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38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39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40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41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42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43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44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45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46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47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48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49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50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51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52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53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54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55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56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57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58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59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60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61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62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63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64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65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66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67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68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69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70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71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72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73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74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75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76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77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78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79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80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81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82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83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84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85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86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87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88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89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90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91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92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93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94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95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96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97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098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099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100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101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102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103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104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105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106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107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108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109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110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111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112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113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114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115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116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117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118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119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120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121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122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123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124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125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126" name="WordArt 9"/>
        <xdr:cNvSpPr>
          <a:spLocks noChangeArrowheads="1" noChangeShapeType="1" noTextEdit="1"/>
        </xdr:cNvSpPr>
      </xdr:nvSpPr>
      <xdr:spPr bwMode="auto">
        <a:xfrm>
          <a:off x="5962650" y="102108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127" name="WordArt 11"/>
        <xdr:cNvSpPr>
          <a:spLocks noChangeArrowheads="1" noChangeShapeType="1" noTextEdit="1"/>
        </xdr:cNvSpPr>
      </xdr:nvSpPr>
      <xdr:spPr bwMode="auto">
        <a:xfrm>
          <a:off x="5962650" y="1022032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24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24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25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25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25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25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25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25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25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25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25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25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26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26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26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26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26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26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26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26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26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26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27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27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27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27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27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27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27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27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27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27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28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28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28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28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28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28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28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28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28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28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29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29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29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29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29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29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29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29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29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29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0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0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0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0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0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0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0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0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0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0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1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1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1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1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1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1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1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1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1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1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2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2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2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2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2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2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2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2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2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2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3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3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3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3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3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3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3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3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3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3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4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4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4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4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4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4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4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4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4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4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5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5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5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5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5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5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5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5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5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5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6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6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6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6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6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6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36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36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368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369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370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371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372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373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374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375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376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377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378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379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380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381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382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383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384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385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386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387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388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389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390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391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392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393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394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395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396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397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398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399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00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01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02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03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04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05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06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07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08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09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10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11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12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13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14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15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16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17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18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19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20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21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22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23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24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25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26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27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28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29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30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31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32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33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34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35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36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37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38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39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40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41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42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43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44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45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46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47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48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49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50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51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52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53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54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55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56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57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58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59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60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61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62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63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64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65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66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67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68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69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70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71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72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73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74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75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76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77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78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79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80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81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82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83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84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85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47625</xdr:rowOff>
    </xdr:from>
    <xdr:to>
      <xdr:col>5</xdr:col>
      <xdr:colOff>0</xdr:colOff>
      <xdr:row>43</xdr:row>
      <xdr:rowOff>323850</xdr:rowOff>
    </xdr:to>
    <xdr:sp macro="" textlink="">
      <xdr:nvSpPr>
        <xdr:cNvPr id="3486" name="WordArt 9"/>
        <xdr:cNvSpPr>
          <a:spLocks noChangeArrowheads="1" noChangeShapeType="1" noTextEdit="1"/>
        </xdr:cNvSpPr>
      </xdr:nvSpPr>
      <xdr:spPr bwMode="auto">
        <a:xfrm>
          <a:off x="5962650" y="95726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43</xdr:row>
      <xdr:rowOff>57150</xdr:rowOff>
    </xdr:from>
    <xdr:to>
      <xdr:col>5</xdr:col>
      <xdr:colOff>0</xdr:colOff>
      <xdr:row>43</xdr:row>
      <xdr:rowOff>333375</xdr:rowOff>
    </xdr:to>
    <xdr:sp macro="" textlink="">
      <xdr:nvSpPr>
        <xdr:cNvPr id="3487" name="WordArt 11"/>
        <xdr:cNvSpPr>
          <a:spLocks noChangeArrowheads="1" noChangeShapeType="1" noTextEdit="1"/>
        </xdr:cNvSpPr>
      </xdr:nvSpPr>
      <xdr:spPr bwMode="auto">
        <a:xfrm>
          <a:off x="5962650" y="95821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488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489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490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491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492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493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494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495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496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497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498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499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00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01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02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03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04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05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06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07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08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09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10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11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12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13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14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15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16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17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18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19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20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21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22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23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24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25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26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27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28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29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30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31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32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33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34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35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36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37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38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39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40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41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42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43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44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45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46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47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48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49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50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51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52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53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54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55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56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57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58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59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60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61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62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63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64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65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66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67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68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69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70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71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72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73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74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75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76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77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78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79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80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81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82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83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84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85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86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87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88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89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90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91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92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93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94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95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96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97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598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599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600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601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602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603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604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605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47625</xdr:rowOff>
    </xdr:from>
    <xdr:to>
      <xdr:col>5</xdr:col>
      <xdr:colOff>0</xdr:colOff>
      <xdr:row>42</xdr:row>
      <xdr:rowOff>323850</xdr:rowOff>
    </xdr:to>
    <xdr:sp macro="" textlink="">
      <xdr:nvSpPr>
        <xdr:cNvPr id="3606" name="WordArt 9"/>
        <xdr:cNvSpPr>
          <a:spLocks noChangeArrowheads="1" noChangeShapeType="1" noTextEdit="1"/>
        </xdr:cNvSpPr>
      </xdr:nvSpPr>
      <xdr:spPr bwMode="auto">
        <a:xfrm>
          <a:off x="5962650" y="1000125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42</xdr:row>
      <xdr:rowOff>57150</xdr:rowOff>
    </xdr:from>
    <xdr:to>
      <xdr:col>5</xdr:col>
      <xdr:colOff>0</xdr:colOff>
      <xdr:row>42</xdr:row>
      <xdr:rowOff>333375</xdr:rowOff>
    </xdr:to>
    <xdr:sp macro="" textlink="">
      <xdr:nvSpPr>
        <xdr:cNvPr id="3607" name="WordArt 11"/>
        <xdr:cNvSpPr>
          <a:spLocks noChangeArrowheads="1" noChangeShapeType="1" noTextEdit="1"/>
        </xdr:cNvSpPr>
      </xdr:nvSpPr>
      <xdr:spPr bwMode="auto">
        <a:xfrm>
          <a:off x="5962650" y="10010775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60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60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61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61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61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61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61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61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61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61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61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61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62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62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62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62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62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62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626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627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628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629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630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631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632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633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634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635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636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637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638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639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640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641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642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643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644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645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646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647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648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649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650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651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652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653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654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655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65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65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65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65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66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66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66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66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66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66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66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66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66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66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67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67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67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67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67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67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67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67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67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67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68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68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68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68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68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68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68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68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68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68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69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69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692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693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694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695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696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697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698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699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00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01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02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03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04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05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06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07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08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09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10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11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71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71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71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71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71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71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71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71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72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72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72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72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72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72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72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72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72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72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73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73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73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73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73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73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73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73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73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73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74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74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74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74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74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74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74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74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74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74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75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75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75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75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75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75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75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75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75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75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76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76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76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76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76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76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76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76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76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76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77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77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77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77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77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77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76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77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78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79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80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81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82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83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84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85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86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87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88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89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90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91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92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93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94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95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96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97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98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99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00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01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02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03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04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05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06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07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08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09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10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11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12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13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14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15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16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17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18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19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20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21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22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23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24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25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26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27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28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29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30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31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32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33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34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35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36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37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38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39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40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41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42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43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44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45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46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47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48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49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50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51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52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53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54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55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56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57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58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59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60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61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62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63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64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65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66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67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68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69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70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71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72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73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74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75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76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77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78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79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80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81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82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83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84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85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86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87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88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89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90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91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92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93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94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95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96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97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98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99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900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901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902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903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904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905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906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907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908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909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910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911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912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913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914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915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916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917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918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919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920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921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922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923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924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925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926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927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928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929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930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931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932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933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934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935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936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937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938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939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940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941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942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943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944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945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946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947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948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949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950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951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952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953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954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955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956" name="WordArt 9"/>
        <xdr:cNvSpPr>
          <a:spLocks noChangeArrowheads="1" noChangeShapeType="1" noTextEdit="1"/>
        </xdr:cNvSpPr>
      </xdr:nvSpPr>
      <xdr:spPr bwMode="auto">
        <a:xfrm>
          <a:off x="5962650" y="97821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957" name="WordArt 11"/>
        <xdr:cNvSpPr>
          <a:spLocks noChangeArrowheads="1" noChangeShapeType="1" noTextEdit="1"/>
        </xdr:cNvSpPr>
      </xdr:nvSpPr>
      <xdr:spPr bwMode="auto">
        <a:xfrm>
          <a:off x="5962650" y="9791700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95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95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96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96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96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96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96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96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96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96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96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96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97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97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97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97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97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97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97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97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97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97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98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98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98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98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98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98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98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98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98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98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99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99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99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99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99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99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99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99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99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99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0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0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0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0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0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0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0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0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0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0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1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1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1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1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1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1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1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1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1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1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2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2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2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2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2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2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2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2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2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2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3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3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3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3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3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3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3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3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3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3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4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4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4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4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4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4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4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4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4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4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5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5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5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5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5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5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5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5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5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5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6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6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6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6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6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6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6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6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68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69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70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71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72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73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74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75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4076" name="WordArt 9"/>
        <xdr:cNvSpPr>
          <a:spLocks noChangeArrowheads="1" noChangeShapeType="1" noTextEdit="1"/>
        </xdr:cNvSpPr>
      </xdr:nvSpPr>
      <xdr:spPr bwMode="auto">
        <a:xfrm>
          <a:off x="5962650" y="936307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4077" name="WordArt 11"/>
        <xdr:cNvSpPr>
          <a:spLocks noChangeArrowheads="1" noChangeShapeType="1" noTextEdit="1"/>
        </xdr:cNvSpPr>
      </xdr:nvSpPr>
      <xdr:spPr bwMode="auto">
        <a:xfrm>
          <a:off x="5962650" y="937260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</xdr:row>
      <xdr:rowOff>47625</xdr:rowOff>
    </xdr:from>
    <xdr:to>
      <xdr:col>8</xdr:col>
      <xdr:colOff>523875</xdr:colOff>
      <xdr:row>2</xdr:row>
      <xdr:rowOff>323850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8391525" y="666750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10</xdr:col>
      <xdr:colOff>9525</xdr:colOff>
      <xdr:row>2</xdr:row>
      <xdr:rowOff>85725</xdr:rowOff>
    </xdr:from>
    <xdr:to>
      <xdr:col>10</xdr:col>
      <xdr:colOff>647700</xdr:colOff>
      <xdr:row>2</xdr:row>
      <xdr:rowOff>361950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9877425" y="704850"/>
          <a:ext cx="638175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A+B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9</xdr:col>
      <xdr:colOff>104775</xdr:colOff>
      <xdr:row>2</xdr:row>
      <xdr:rowOff>57150</xdr:rowOff>
    </xdr:from>
    <xdr:to>
      <xdr:col>9</xdr:col>
      <xdr:colOff>542925</xdr:colOff>
      <xdr:row>2</xdr:row>
      <xdr:rowOff>333375</xdr:rowOff>
    </xdr:to>
    <xdr:sp macro="" textlink="">
      <xdr:nvSpPr>
        <xdr:cNvPr id="4" name="WordArt 3"/>
        <xdr:cNvSpPr>
          <a:spLocks noChangeArrowheads="1" noChangeShapeType="1" noTextEdit="1"/>
        </xdr:cNvSpPr>
      </xdr:nvSpPr>
      <xdr:spPr bwMode="auto">
        <a:xfrm>
          <a:off x="9191625" y="676275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37</xdr:row>
      <xdr:rowOff>28575</xdr:rowOff>
    </xdr:from>
    <xdr:to>
      <xdr:col>5</xdr:col>
      <xdr:colOff>0</xdr:colOff>
      <xdr:row>37</xdr:row>
      <xdr:rowOff>171450</xdr:rowOff>
    </xdr:to>
    <xdr:sp macro="" textlink="">
      <xdr:nvSpPr>
        <xdr:cNvPr id="5" name="WordArt 9"/>
        <xdr:cNvSpPr>
          <a:spLocks noChangeArrowheads="1" noChangeShapeType="1" noTextEdit="1"/>
        </xdr:cNvSpPr>
      </xdr:nvSpPr>
      <xdr:spPr bwMode="auto">
        <a:xfrm>
          <a:off x="5962650" y="6715125"/>
          <a:ext cx="0" cy="1428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37</xdr:row>
      <xdr:rowOff>28575</xdr:rowOff>
    </xdr:from>
    <xdr:to>
      <xdr:col>5</xdr:col>
      <xdr:colOff>0</xdr:colOff>
      <xdr:row>37</xdr:row>
      <xdr:rowOff>171450</xdr:rowOff>
    </xdr:to>
    <xdr:sp macro="" textlink="">
      <xdr:nvSpPr>
        <xdr:cNvPr id="6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428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4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4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4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4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4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4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4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4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4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7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7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7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7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7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7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7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7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7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8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8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8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8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8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8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8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8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8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8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9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9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9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9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9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9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9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9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9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9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0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0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0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0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0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0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0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0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0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0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2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2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2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2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2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2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2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2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2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2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3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3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3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4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4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4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4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4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4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4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4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4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4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5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5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5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6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6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6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6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6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6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6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6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6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6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7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7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7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7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7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7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7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7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7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7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8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8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8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8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8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8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8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8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8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8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2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2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2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2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2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2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2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2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2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2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3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3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3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3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3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3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3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3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3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3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4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4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4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4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4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4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4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24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24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24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25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25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25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25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25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25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25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25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25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25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26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26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26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26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26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26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26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6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6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6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7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7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7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7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7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7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7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7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7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7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8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8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8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8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8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8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8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8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8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8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9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9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9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9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9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9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9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9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9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9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0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0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0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0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0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0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0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0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0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0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1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1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1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1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1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1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1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1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1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1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2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2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2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2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2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2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2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2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2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2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3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3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3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3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3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3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3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3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3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3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4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4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4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4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4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4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4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4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4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4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5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5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5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5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5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5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5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5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5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5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6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6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6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6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6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6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6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6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6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6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7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7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7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7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7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7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7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7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7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7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8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8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8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8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8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8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8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8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8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8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9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9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9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9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9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9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9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9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9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9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40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40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40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40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40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40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40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40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40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40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41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41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41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41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41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41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41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41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41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41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42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42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42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42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42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42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42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42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42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42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43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43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43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43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43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43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43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43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43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43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44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44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44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44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44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44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44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44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44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44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45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45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45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45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45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45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45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45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45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45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46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46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46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46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46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46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46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46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46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46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47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47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47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47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47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47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47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47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47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47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48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48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48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48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48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48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48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48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48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48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49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49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49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49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49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49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49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49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49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49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50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50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50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50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50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50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50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50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50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50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51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51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51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51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51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51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51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51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51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51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52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52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52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52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52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52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52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52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52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52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53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53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53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53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53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53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53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53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53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53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54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54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54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0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0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0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1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1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1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1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1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1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1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1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1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1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2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2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2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2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2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2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2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2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2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2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3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3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3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3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3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3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3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3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3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3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4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4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4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4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4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4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4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4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4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4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5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5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5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5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5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5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5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5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5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5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6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6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6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6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6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6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6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6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6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6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7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7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7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7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7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7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7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7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7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7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8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8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8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8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8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8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8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8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8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8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9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9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9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9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9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9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9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9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69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69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70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70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70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70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70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70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70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70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70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70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71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71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71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71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71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71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71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71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71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71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72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72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72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72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72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2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2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2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2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2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3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3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3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3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3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3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3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3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3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3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4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4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4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4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4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4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4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4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4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4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5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5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5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5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5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5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5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5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5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5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6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6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6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6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6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6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6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6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6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6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7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7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7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7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7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7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7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7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7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7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8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8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8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8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8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8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8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8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8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8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9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9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9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9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9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9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9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9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9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9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0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0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0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0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0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0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0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0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0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0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1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1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1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1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1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1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1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1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1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1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2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2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2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2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2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2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2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2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2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2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3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3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3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3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3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3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3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3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3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3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4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4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4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4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4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4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4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4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4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4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5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5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5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5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5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5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5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5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5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5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6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6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6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6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6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6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6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6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6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6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7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7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7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7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7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7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7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7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7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7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8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8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8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8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8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8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8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8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8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8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9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9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9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9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9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9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9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9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9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9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0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0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0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0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0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0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0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0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0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0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1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1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1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1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1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1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1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1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1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1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2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2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2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2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2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2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2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2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2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2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3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3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3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3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3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3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3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3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3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3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4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4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4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4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4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4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4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4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4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4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5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5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5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5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5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5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5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5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5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5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6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6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6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6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6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08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08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08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08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08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09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09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09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09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09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09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09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09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09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09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0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0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0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0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0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0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0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0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0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0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1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1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1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1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1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1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1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1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1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1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2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2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2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2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2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2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2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2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2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2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3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3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3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3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3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3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3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3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3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3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4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4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4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4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4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4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4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4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4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4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5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5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5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5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5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5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5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5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5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5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6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6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6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6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6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6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6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6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6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6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7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7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7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7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7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7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7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7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7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7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8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8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8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8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8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8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8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8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8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8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9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9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9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9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9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9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9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9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19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19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20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20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20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20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20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37</xdr:row>
      <xdr:rowOff>28575</xdr:rowOff>
    </xdr:from>
    <xdr:to>
      <xdr:col>5</xdr:col>
      <xdr:colOff>0</xdr:colOff>
      <xdr:row>37</xdr:row>
      <xdr:rowOff>171450</xdr:rowOff>
    </xdr:to>
    <xdr:sp macro="" textlink="">
      <xdr:nvSpPr>
        <xdr:cNvPr id="1205" name="WordArt 9"/>
        <xdr:cNvSpPr>
          <a:spLocks noChangeArrowheads="1" noChangeShapeType="1" noTextEdit="1"/>
        </xdr:cNvSpPr>
      </xdr:nvSpPr>
      <xdr:spPr bwMode="auto">
        <a:xfrm>
          <a:off x="5962650" y="6715125"/>
          <a:ext cx="0" cy="1428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37</xdr:row>
      <xdr:rowOff>28575</xdr:rowOff>
    </xdr:from>
    <xdr:to>
      <xdr:col>5</xdr:col>
      <xdr:colOff>0</xdr:colOff>
      <xdr:row>37</xdr:row>
      <xdr:rowOff>171450</xdr:rowOff>
    </xdr:to>
    <xdr:sp macro="" textlink="">
      <xdr:nvSpPr>
        <xdr:cNvPr id="1206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428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20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0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20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1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21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21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21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21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21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21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21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21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21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22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22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22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22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22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22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22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22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22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22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23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23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23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23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23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23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3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23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3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23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4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24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4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24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4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24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4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24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4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26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26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26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26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26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26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26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27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27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27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27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27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27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27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27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27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27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28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28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28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28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28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28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28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28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28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28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29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29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29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29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29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29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29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29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29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29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0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0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0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0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0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0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0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0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0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0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1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1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1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1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1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1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1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1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1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1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2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2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2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2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2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2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2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2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2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2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3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3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3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3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3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33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33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33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34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34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34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34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34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34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34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34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34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34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35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35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35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5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5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5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5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5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5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5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6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6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6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6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6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6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6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6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6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6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7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7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7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7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7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7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7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7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7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7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8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8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8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8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8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8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8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38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38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38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39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39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39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39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39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39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39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39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39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39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0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0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0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0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0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0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0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0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1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1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1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1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1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1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1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1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1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1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2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2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2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2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2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2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2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2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2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2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3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3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3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3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3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3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3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3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3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3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4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4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4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4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4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4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4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44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44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44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45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45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45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45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45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45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45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45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45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45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46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46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46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46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46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46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46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46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46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46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47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47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47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47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47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47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47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47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47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47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48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48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48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48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48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48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48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8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8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8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9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9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9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9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9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9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9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9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9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9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0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0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0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0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0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0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0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0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0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0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1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1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1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1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1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1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1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1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1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1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2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2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2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2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2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2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2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2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2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2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3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3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3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3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3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3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3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3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3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3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4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4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4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4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4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4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4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4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4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4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5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5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5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5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5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5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5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5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5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5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6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6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6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6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6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6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6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6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6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6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7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7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7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7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7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7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7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7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7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7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8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8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8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8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8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8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8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8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8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8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9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9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9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9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9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9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9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9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9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9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60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60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60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60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60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60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60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60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60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60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61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61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61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61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61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61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61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61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61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61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62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62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62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62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62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62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62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62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62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62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63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63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63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63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63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63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63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63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63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63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64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64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64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64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64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64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64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64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64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64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65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65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65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65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65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65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65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65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65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65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66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66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66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66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66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66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66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66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66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66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67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67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67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67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67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67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67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67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67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67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68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68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68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68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68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68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68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68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68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68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69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69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69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69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69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69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69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69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69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69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70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70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70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70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70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70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70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70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70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70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71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71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71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71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71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71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71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71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71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71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72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72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72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72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72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72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72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72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72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72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73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73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73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73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73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73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73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73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73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73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74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174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174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0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0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0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1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1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1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1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1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1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1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1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1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1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2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2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2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2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2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2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2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2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2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2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3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3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3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3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3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3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3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3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3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3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4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4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4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4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4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4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4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4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4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4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5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5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5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5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5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5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5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5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5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5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6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6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6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6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6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6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6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6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6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6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7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7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7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7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7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7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7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7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7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7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8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8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8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8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8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8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8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8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8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8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9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9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9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9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9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9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9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9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89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89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90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90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90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90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90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90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90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90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90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90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91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91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91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91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91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915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916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917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918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919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920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921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922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4</xdr:col>
      <xdr:colOff>0</xdr:colOff>
      <xdr:row>44</xdr:row>
      <xdr:rowOff>323850</xdr:rowOff>
    </xdr:to>
    <xdr:sp macro="" textlink="">
      <xdr:nvSpPr>
        <xdr:cNvPr id="1923" name="WordArt 9"/>
        <xdr:cNvSpPr>
          <a:spLocks noChangeArrowheads="1" noChangeShapeType="1" noTextEdit="1"/>
        </xdr:cNvSpPr>
      </xdr:nvSpPr>
      <xdr:spPr bwMode="auto">
        <a:xfrm>
          <a:off x="518160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44</xdr:row>
      <xdr:rowOff>57150</xdr:rowOff>
    </xdr:from>
    <xdr:to>
      <xdr:col>4</xdr:col>
      <xdr:colOff>0</xdr:colOff>
      <xdr:row>44</xdr:row>
      <xdr:rowOff>333375</xdr:rowOff>
    </xdr:to>
    <xdr:sp macro="" textlink="">
      <xdr:nvSpPr>
        <xdr:cNvPr id="1924" name="WordArt 11"/>
        <xdr:cNvSpPr>
          <a:spLocks noChangeArrowheads="1" noChangeShapeType="1" noTextEdit="1"/>
        </xdr:cNvSpPr>
      </xdr:nvSpPr>
      <xdr:spPr bwMode="auto">
        <a:xfrm>
          <a:off x="518160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2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2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2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2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2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3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3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3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3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3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3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3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3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3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3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4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4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4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4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4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4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4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4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4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4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5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5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5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5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5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5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5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5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5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5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6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6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6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6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6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6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6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6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6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6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7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7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7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7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7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7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7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7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7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7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8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8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8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8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8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8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8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8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8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8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9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9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9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9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9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9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9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9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9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9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0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0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0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0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0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0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0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0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0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0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1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1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1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1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1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1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1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1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1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1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2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2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2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2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2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2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2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2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2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2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3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3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3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3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3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35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36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37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38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39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40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41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42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43" name="WordArt 9"/>
        <xdr:cNvSpPr>
          <a:spLocks noChangeArrowheads="1" noChangeShapeType="1" noTextEdit="1"/>
        </xdr:cNvSpPr>
      </xdr:nvSpPr>
      <xdr:spPr bwMode="auto">
        <a:xfrm>
          <a:off x="518160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44" name="WordArt 11"/>
        <xdr:cNvSpPr>
          <a:spLocks noChangeArrowheads="1" noChangeShapeType="1" noTextEdit="1"/>
        </xdr:cNvSpPr>
      </xdr:nvSpPr>
      <xdr:spPr bwMode="auto">
        <a:xfrm>
          <a:off x="518160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4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4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4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4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4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5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5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5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5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5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5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5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5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5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5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6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6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6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6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6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6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6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6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6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6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7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7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7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7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7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7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7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7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7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7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8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8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8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8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8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8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8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8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8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8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9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9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9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9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9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9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9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9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9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9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0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0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0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0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0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0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0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0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0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0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1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1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1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1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1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1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1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1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1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1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2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2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2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2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2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2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2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2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2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2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3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3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3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3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3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3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3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3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3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3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4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4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4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4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4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4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4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4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4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4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5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5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5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5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5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55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56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57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58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59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60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61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62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63" name="WordArt 9"/>
        <xdr:cNvSpPr>
          <a:spLocks noChangeArrowheads="1" noChangeShapeType="1" noTextEdit="1"/>
        </xdr:cNvSpPr>
      </xdr:nvSpPr>
      <xdr:spPr bwMode="auto">
        <a:xfrm>
          <a:off x="518160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64" name="WordArt 11"/>
        <xdr:cNvSpPr>
          <a:spLocks noChangeArrowheads="1" noChangeShapeType="1" noTextEdit="1"/>
        </xdr:cNvSpPr>
      </xdr:nvSpPr>
      <xdr:spPr bwMode="auto">
        <a:xfrm>
          <a:off x="518160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28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28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28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28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28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29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29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29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29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29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29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29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29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29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29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0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0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0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0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0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0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0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0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0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0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1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1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1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1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1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1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1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1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1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1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2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2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2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2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2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2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2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2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2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2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3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3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3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3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3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3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3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3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3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3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4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4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4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4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4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4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4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4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4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4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5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5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5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5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5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5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5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5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5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5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6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6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6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6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6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6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6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6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6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6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7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7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7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7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7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7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7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7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7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7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8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8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8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8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8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8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8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8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8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8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9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9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9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9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9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95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96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97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398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399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400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401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402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47625</xdr:rowOff>
    </xdr:from>
    <xdr:to>
      <xdr:col>4</xdr:col>
      <xdr:colOff>0</xdr:colOff>
      <xdr:row>41</xdr:row>
      <xdr:rowOff>323850</xdr:rowOff>
    </xdr:to>
    <xdr:sp macro="" textlink="">
      <xdr:nvSpPr>
        <xdr:cNvPr id="2403" name="WordArt 9"/>
        <xdr:cNvSpPr>
          <a:spLocks noChangeArrowheads="1" noChangeShapeType="1" noTextEdit="1"/>
        </xdr:cNvSpPr>
      </xdr:nvSpPr>
      <xdr:spPr bwMode="auto">
        <a:xfrm>
          <a:off x="518160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41</xdr:row>
      <xdr:rowOff>333375</xdr:rowOff>
    </xdr:to>
    <xdr:sp macro="" textlink="">
      <xdr:nvSpPr>
        <xdr:cNvPr id="2404" name="WordArt 11"/>
        <xdr:cNvSpPr>
          <a:spLocks noChangeArrowheads="1" noChangeShapeType="1" noTextEdit="1"/>
        </xdr:cNvSpPr>
      </xdr:nvSpPr>
      <xdr:spPr bwMode="auto">
        <a:xfrm>
          <a:off x="518160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8</xdr:col>
      <xdr:colOff>85725</xdr:colOff>
      <xdr:row>69</xdr:row>
      <xdr:rowOff>28575</xdr:rowOff>
    </xdr:from>
    <xdr:to>
      <xdr:col>8</xdr:col>
      <xdr:colOff>523875</xdr:colOff>
      <xdr:row>69</xdr:row>
      <xdr:rowOff>209550</xdr:rowOff>
    </xdr:to>
    <xdr:sp macro="" textlink="">
      <xdr:nvSpPr>
        <xdr:cNvPr id="2405" name="WordArt 1"/>
        <xdr:cNvSpPr>
          <a:spLocks noChangeArrowheads="1" noChangeShapeType="1" noTextEdit="1"/>
        </xdr:cNvSpPr>
      </xdr:nvSpPr>
      <xdr:spPr bwMode="auto">
        <a:xfrm>
          <a:off x="8391525" y="15621000"/>
          <a:ext cx="43815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10</xdr:col>
      <xdr:colOff>9525</xdr:colOff>
      <xdr:row>69</xdr:row>
      <xdr:rowOff>57150</xdr:rowOff>
    </xdr:from>
    <xdr:to>
      <xdr:col>10</xdr:col>
      <xdr:colOff>733425</xdr:colOff>
      <xdr:row>69</xdr:row>
      <xdr:rowOff>238125</xdr:rowOff>
    </xdr:to>
    <xdr:sp macro="" textlink="">
      <xdr:nvSpPr>
        <xdr:cNvPr id="2406" name="WordArt 3"/>
        <xdr:cNvSpPr>
          <a:spLocks noChangeArrowheads="1" noChangeShapeType="1" noTextEdit="1"/>
        </xdr:cNvSpPr>
      </xdr:nvSpPr>
      <xdr:spPr bwMode="auto">
        <a:xfrm>
          <a:off x="9877425" y="15649575"/>
          <a:ext cx="72390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A+B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9</xdr:col>
      <xdr:colOff>104775</xdr:colOff>
      <xdr:row>69</xdr:row>
      <xdr:rowOff>38100</xdr:rowOff>
    </xdr:from>
    <xdr:to>
      <xdr:col>9</xdr:col>
      <xdr:colOff>542925</xdr:colOff>
      <xdr:row>69</xdr:row>
      <xdr:rowOff>219075</xdr:rowOff>
    </xdr:to>
    <xdr:sp macro="" textlink="">
      <xdr:nvSpPr>
        <xdr:cNvPr id="2407" name="WordArt 2"/>
        <xdr:cNvSpPr>
          <a:spLocks noChangeArrowheads="1" noChangeShapeType="1" noTextEdit="1"/>
        </xdr:cNvSpPr>
      </xdr:nvSpPr>
      <xdr:spPr bwMode="auto">
        <a:xfrm>
          <a:off x="9191625" y="15630525"/>
          <a:ext cx="43815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6</xdr:col>
      <xdr:colOff>0</xdr:colOff>
      <xdr:row>37</xdr:row>
      <xdr:rowOff>28575</xdr:rowOff>
    </xdr:from>
    <xdr:to>
      <xdr:col>6</xdr:col>
      <xdr:colOff>0</xdr:colOff>
      <xdr:row>37</xdr:row>
      <xdr:rowOff>171450</xdr:rowOff>
    </xdr:to>
    <xdr:sp macro="" textlink="">
      <xdr:nvSpPr>
        <xdr:cNvPr id="2408" name="WordArt 9"/>
        <xdr:cNvSpPr>
          <a:spLocks noChangeArrowheads="1" noChangeShapeType="1" noTextEdit="1"/>
        </xdr:cNvSpPr>
      </xdr:nvSpPr>
      <xdr:spPr bwMode="auto">
        <a:xfrm>
          <a:off x="6743700" y="6715125"/>
          <a:ext cx="0" cy="1428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6</xdr:col>
      <xdr:colOff>0</xdr:colOff>
      <xdr:row>37</xdr:row>
      <xdr:rowOff>28575</xdr:rowOff>
    </xdr:from>
    <xdr:to>
      <xdr:col>6</xdr:col>
      <xdr:colOff>0</xdr:colOff>
      <xdr:row>37</xdr:row>
      <xdr:rowOff>171450</xdr:rowOff>
    </xdr:to>
    <xdr:sp macro="" textlink="">
      <xdr:nvSpPr>
        <xdr:cNvPr id="2409" name="WordArt 11"/>
        <xdr:cNvSpPr>
          <a:spLocks noChangeArrowheads="1" noChangeShapeType="1" noTextEdit="1"/>
        </xdr:cNvSpPr>
      </xdr:nvSpPr>
      <xdr:spPr bwMode="auto">
        <a:xfrm>
          <a:off x="6743700" y="6715125"/>
          <a:ext cx="0" cy="1428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41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41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41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41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41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41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41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41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41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41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42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42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42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42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42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42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42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42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42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42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43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43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43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43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48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49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50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51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52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53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54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55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56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57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58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59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60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61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462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463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464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465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466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467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468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469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470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471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472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473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474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475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476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477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478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479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480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481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482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483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484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485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486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487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488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489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490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491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492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493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494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495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496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497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498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499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500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501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502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503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504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505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506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507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508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509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510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511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512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513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514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515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516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517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518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519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22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23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24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25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26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27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28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29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30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31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32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33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34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35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36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37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538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539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540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541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542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543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544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545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546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547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548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549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550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551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552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553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554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555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55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55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55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55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56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56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56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56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56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56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56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56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56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56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57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57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57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57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57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57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57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57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58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58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58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58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58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58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58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58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58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58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59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59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59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59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59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59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96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97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98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99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600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601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602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603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604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605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606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607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608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609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610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611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612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613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614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615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616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617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618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619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620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621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622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623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624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625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626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627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628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629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630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631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632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633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634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635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63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63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63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63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64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64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64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64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64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64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64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64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64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64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65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65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65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65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65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65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65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65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65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65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66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66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66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66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66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66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66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66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66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66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67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67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67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67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67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67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67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67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67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67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68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68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68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68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68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68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68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68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68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68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69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69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69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69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69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69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69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69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269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269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00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01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02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03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04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05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06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07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08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09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10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11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12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13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14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15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16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17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18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19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20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21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22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23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24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25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26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27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28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29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30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31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32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33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34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35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36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37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38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39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40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41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42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43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44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45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46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47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48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49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50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51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52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53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54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55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56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57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58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59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60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61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62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63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764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765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766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767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768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769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770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771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772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773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774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775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776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777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778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779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780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781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782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783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784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785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786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787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788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789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790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791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792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793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794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795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796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797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798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799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800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801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802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803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804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805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806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807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808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809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810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811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812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813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814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815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816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817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818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819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820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821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822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823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824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825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2826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2827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92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93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94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95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96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97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98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99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00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01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02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03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04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05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06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07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08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09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10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11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12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13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14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15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16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17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18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19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20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21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22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23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24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25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26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27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28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29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30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31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32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33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34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35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36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37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38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39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40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41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42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43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44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45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46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47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48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49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50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51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52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53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54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55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56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57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58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59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60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61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62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63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64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65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66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67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68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69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70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71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72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73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74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75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76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77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78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79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80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81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82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83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84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85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86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87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88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89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90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91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92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93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94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95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96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97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98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99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000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001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002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003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004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005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006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007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008" name="WordArt 9"/>
        <xdr:cNvSpPr>
          <a:spLocks noChangeArrowheads="1" noChangeShapeType="1" noTextEdit="1"/>
        </xdr:cNvSpPr>
      </xdr:nvSpPr>
      <xdr:spPr bwMode="auto">
        <a:xfrm>
          <a:off x="5962650" y="7019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009" name="WordArt 11"/>
        <xdr:cNvSpPr>
          <a:spLocks noChangeArrowheads="1" noChangeShapeType="1" noTextEdit="1"/>
        </xdr:cNvSpPr>
      </xdr:nvSpPr>
      <xdr:spPr bwMode="auto">
        <a:xfrm>
          <a:off x="5962650" y="7029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1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1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1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1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1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1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1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1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1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1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2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2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2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2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2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2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2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2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2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2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3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3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3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3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3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3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3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3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3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3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4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4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4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4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4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4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4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4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4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4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5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5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5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5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5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5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5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5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5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5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6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6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6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6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6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6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6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6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6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6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7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7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7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7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7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7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7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7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7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7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8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8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8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8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8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8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8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8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8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8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9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9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9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9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9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9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9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9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09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09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10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10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10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10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10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10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10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10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10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10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11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11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11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11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11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11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11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11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11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11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12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12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12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12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12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12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12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12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12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12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250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251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252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253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254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255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256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257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258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259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260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261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262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263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264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265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266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267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268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269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270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271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272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273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274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275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276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277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278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279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280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281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282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283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284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285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286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287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288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289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290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291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292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293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294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295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296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297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298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299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00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01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02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03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04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05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06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07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08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09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10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11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12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13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14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15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16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17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18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19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20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21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22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23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24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25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26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27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28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29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30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31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32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33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34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35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36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37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38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39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40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41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42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43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44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45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46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47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48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49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50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51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52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53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54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55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56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57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58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59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60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61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62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63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64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65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66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67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47625</xdr:rowOff>
    </xdr:from>
    <xdr:to>
      <xdr:col>5</xdr:col>
      <xdr:colOff>0</xdr:colOff>
      <xdr:row>44</xdr:row>
      <xdr:rowOff>323850</xdr:rowOff>
    </xdr:to>
    <xdr:sp macro="" textlink="">
      <xdr:nvSpPr>
        <xdr:cNvPr id="3368" name="WordArt 9"/>
        <xdr:cNvSpPr>
          <a:spLocks noChangeArrowheads="1" noChangeShapeType="1" noTextEdit="1"/>
        </xdr:cNvSpPr>
      </xdr:nvSpPr>
      <xdr:spPr bwMode="auto">
        <a:xfrm>
          <a:off x="5962650" y="816292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44</xdr:row>
      <xdr:rowOff>57150</xdr:rowOff>
    </xdr:from>
    <xdr:to>
      <xdr:col>5</xdr:col>
      <xdr:colOff>0</xdr:colOff>
      <xdr:row>44</xdr:row>
      <xdr:rowOff>333375</xdr:rowOff>
    </xdr:to>
    <xdr:sp macro="" textlink="">
      <xdr:nvSpPr>
        <xdr:cNvPr id="3369" name="WordArt 11"/>
        <xdr:cNvSpPr>
          <a:spLocks noChangeArrowheads="1" noChangeShapeType="1" noTextEdit="1"/>
        </xdr:cNvSpPr>
      </xdr:nvSpPr>
      <xdr:spPr bwMode="auto">
        <a:xfrm>
          <a:off x="5962650" y="81724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37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37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37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37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37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37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37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37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37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37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38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38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38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38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38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38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38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38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388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389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390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391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392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393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394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395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396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397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398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399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400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401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402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403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404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405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406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407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408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409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410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411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412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413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414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415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416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417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41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41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42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42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42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42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42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42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42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42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42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42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43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43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43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43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43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43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43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43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43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43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44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44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44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44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44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44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44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44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44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44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45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45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45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45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454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455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456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457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458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459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460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461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462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463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464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465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466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467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468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469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470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471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472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473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47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47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47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47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47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47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48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48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48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48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48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48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48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48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48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48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49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49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49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49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49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49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49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49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49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49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50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50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50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50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50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50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50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50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50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50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51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51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51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51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51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51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51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51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51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51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52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52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52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52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52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52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52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52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52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52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53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53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53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53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53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53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53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53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538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539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540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541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542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543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544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545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546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547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548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549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550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551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552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553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554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555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556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557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558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559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560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561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562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563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564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565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566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567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568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569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570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571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572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573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574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575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576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577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578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579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580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581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582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583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584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585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586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587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588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589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590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591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592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593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594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595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596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597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598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599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00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01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02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03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04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05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06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07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08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09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10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11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12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13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14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15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16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17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18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19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20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21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22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23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24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25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26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27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28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29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30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31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32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33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34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35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36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37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38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39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40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41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42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43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44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45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46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47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48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49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50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51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52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53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54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55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56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57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58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59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60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61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62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63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64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65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66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67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68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69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70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71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72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73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74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75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76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77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78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79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80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81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82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83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84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85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86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87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88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89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90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91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92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93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94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95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96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97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698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699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700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701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702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703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704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705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706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707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708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709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710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711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712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713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714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715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716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717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3718" name="WordArt 9"/>
        <xdr:cNvSpPr>
          <a:spLocks noChangeArrowheads="1" noChangeShapeType="1" noTextEdit="1"/>
        </xdr:cNvSpPr>
      </xdr:nvSpPr>
      <xdr:spPr bwMode="auto">
        <a:xfrm>
          <a:off x="5962650" y="78771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3719" name="WordArt 11"/>
        <xdr:cNvSpPr>
          <a:spLocks noChangeArrowheads="1" noChangeShapeType="1" noTextEdit="1"/>
        </xdr:cNvSpPr>
      </xdr:nvSpPr>
      <xdr:spPr bwMode="auto">
        <a:xfrm>
          <a:off x="5962650" y="78867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2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2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2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2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2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2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2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2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2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2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3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3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3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3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3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3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3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3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3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3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4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4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4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4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4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4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4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4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4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4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5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5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5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5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5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5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5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5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5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5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6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6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6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6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6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6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6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6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6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6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7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7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7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7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7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7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7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7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7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7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8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8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8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8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8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8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8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8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8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8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9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9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9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9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9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9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9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9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79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79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0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0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0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0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0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0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0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0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0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0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1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1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1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1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1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1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1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1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1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1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2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2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2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2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2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2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2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2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2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2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30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31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32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33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34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35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36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37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47625</xdr:rowOff>
    </xdr:from>
    <xdr:to>
      <xdr:col>5</xdr:col>
      <xdr:colOff>0</xdr:colOff>
      <xdr:row>41</xdr:row>
      <xdr:rowOff>323850</xdr:rowOff>
    </xdr:to>
    <xdr:sp macro="" textlink="">
      <xdr:nvSpPr>
        <xdr:cNvPr id="3838" name="WordArt 9"/>
        <xdr:cNvSpPr>
          <a:spLocks noChangeArrowheads="1" noChangeShapeType="1" noTextEdit="1"/>
        </xdr:cNvSpPr>
      </xdr:nvSpPr>
      <xdr:spPr bwMode="auto">
        <a:xfrm>
          <a:off x="5962650" y="7305675"/>
          <a:ext cx="0" cy="2381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41</xdr:row>
      <xdr:rowOff>333375</xdr:rowOff>
    </xdr:to>
    <xdr:sp macro="" textlink="">
      <xdr:nvSpPr>
        <xdr:cNvPr id="3839" name="WordArt 11"/>
        <xdr:cNvSpPr>
          <a:spLocks noChangeArrowheads="1" noChangeShapeType="1" noTextEdit="1"/>
        </xdr:cNvSpPr>
      </xdr:nvSpPr>
      <xdr:spPr bwMode="auto">
        <a:xfrm>
          <a:off x="5962650" y="7315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</xdr:row>
      <xdr:rowOff>47625</xdr:rowOff>
    </xdr:from>
    <xdr:to>
      <xdr:col>8</xdr:col>
      <xdr:colOff>523875</xdr:colOff>
      <xdr:row>2</xdr:row>
      <xdr:rowOff>323850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8391525" y="666750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10</xdr:col>
      <xdr:colOff>9525</xdr:colOff>
      <xdr:row>2</xdr:row>
      <xdr:rowOff>85725</xdr:rowOff>
    </xdr:from>
    <xdr:to>
      <xdr:col>10</xdr:col>
      <xdr:colOff>647700</xdr:colOff>
      <xdr:row>2</xdr:row>
      <xdr:rowOff>361950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9877425" y="704850"/>
          <a:ext cx="638175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A+B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9</xdr:col>
      <xdr:colOff>104775</xdr:colOff>
      <xdr:row>2</xdr:row>
      <xdr:rowOff>57150</xdr:rowOff>
    </xdr:from>
    <xdr:to>
      <xdr:col>9</xdr:col>
      <xdr:colOff>542925</xdr:colOff>
      <xdr:row>2</xdr:row>
      <xdr:rowOff>333375</xdr:rowOff>
    </xdr:to>
    <xdr:sp macro="" textlink="">
      <xdr:nvSpPr>
        <xdr:cNvPr id="4" name="WordArt 3"/>
        <xdr:cNvSpPr>
          <a:spLocks noChangeArrowheads="1" noChangeShapeType="1" noTextEdit="1"/>
        </xdr:cNvSpPr>
      </xdr:nvSpPr>
      <xdr:spPr bwMode="auto">
        <a:xfrm>
          <a:off x="9191625" y="676275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37</xdr:row>
      <xdr:rowOff>28575</xdr:rowOff>
    </xdr:from>
    <xdr:to>
      <xdr:col>5</xdr:col>
      <xdr:colOff>0</xdr:colOff>
      <xdr:row>37</xdr:row>
      <xdr:rowOff>171450</xdr:rowOff>
    </xdr:to>
    <xdr:sp macro="" textlink="">
      <xdr:nvSpPr>
        <xdr:cNvPr id="5" name="WordArt 9"/>
        <xdr:cNvSpPr>
          <a:spLocks noChangeArrowheads="1" noChangeShapeType="1" noTextEdit="1"/>
        </xdr:cNvSpPr>
      </xdr:nvSpPr>
      <xdr:spPr bwMode="auto">
        <a:xfrm>
          <a:off x="5962650" y="6477000"/>
          <a:ext cx="0" cy="1428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37</xdr:row>
      <xdr:rowOff>28575</xdr:rowOff>
    </xdr:from>
    <xdr:to>
      <xdr:col>5</xdr:col>
      <xdr:colOff>0</xdr:colOff>
      <xdr:row>37</xdr:row>
      <xdr:rowOff>171450</xdr:rowOff>
    </xdr:to>
    <xdr:sp macro="" textlink="">
      <xdr:nvSpPr>
        <xdr:cNvPr id="6" name="WordArt 11"/>
        <xdr:cNvSpPr>
          <a:spLocks noChangeArrowheads="1" noChangeShapeType="1" noTextEdit="1"/>
        </xdr:cNvSpPr>
      </xdr:nvSpPr>
      <xdr:spPr bwMode="auto">
        <a:xfrm>
          <a:off x="5962650" y="6477000"/>
          <a:ext cx="0" cy="1428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3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3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3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3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3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6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6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6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0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0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0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0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0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0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0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0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0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0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2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4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4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4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4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4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4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4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4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4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4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5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5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5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5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5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6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6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6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6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6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6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6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6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6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6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7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7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7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7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7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7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7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7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7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7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9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9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9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9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9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9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9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9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9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0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0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0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0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0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0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0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0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0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0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1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2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2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2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2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2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2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2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2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2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4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5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5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5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5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5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5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5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5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5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5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6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6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6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6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6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6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6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6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6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6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7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7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7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7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7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7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7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7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7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7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8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8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8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8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8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8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8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8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8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8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9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9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9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9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9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9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9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9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9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9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30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30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30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30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30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30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30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30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30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30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31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31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31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31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31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31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31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31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31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31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32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32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32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32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32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32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32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32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32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32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33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33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33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3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3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3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3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3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3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3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4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4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4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4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4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4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4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4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4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4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5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5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5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5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5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5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5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5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5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5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6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6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6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6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6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6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6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6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6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6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7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7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7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7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7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7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7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7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7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7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8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8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8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8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8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8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8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8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8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8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9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9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9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9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9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9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9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46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46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46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46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46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46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46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46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46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47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47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47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47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47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47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47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47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47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47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48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48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48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48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48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48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48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48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48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48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49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49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49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49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49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49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49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49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49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49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50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50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50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50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50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50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50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50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50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50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51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51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51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51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51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51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51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51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51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51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52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52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52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52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52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64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64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64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64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64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64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64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65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65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65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65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65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65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65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65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65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65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66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66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66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66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66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66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66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66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66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66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67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67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67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67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67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67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67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67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67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67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68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68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68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68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68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68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68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68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68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68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69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69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69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69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69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69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69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69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69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69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0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0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0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0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0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0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0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0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0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0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1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1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1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1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1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1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1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1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1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1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2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2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2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2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2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2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2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2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2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2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3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3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3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3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3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3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3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3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3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3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4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4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4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4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4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4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4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4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4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4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5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5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5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5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5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5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5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5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5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5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6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6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6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6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6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6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6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6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6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6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7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7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7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7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7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7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7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7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7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7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8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8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8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8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8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8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8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8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8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8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9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9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9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9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9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9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9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9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9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9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0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0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0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0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0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0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0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0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0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0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1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1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1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1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1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1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1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1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1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1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2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2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2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2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2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2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2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2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2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2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3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3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3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3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3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3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3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3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3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3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4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4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4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4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4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4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4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4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4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4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5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5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5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5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5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5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5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5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5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5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6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6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6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6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6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6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6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6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6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6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7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7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7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7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7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7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7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7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7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7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8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88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8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8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8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8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8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8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8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8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9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9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9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9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9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9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9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9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9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9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0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0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0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0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0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0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0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0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0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0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1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1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1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1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1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1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1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1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1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1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2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2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2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2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2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2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2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2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2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2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3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3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3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3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3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3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3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3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3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3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4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4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4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4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4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4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4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4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4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4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5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5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5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5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5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5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5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5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5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5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6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6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6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6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6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6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6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6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6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6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7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7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7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7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7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7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7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7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7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7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8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8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8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8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8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8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8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8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8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8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9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9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9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9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9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9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9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9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9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9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00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00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00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37</xdr:row>
      <xdr:rowOff>28575</xdr:rowOff>
    </xdr:from>
    <xdr:to>
      <xdr:col>5</xdr:col>
      <xdr:colOff>0</xdr:colOff>
      <xdr:row>37</xdr:row>
      <xdr:rowOff>171450</xdr:rowOff>
    </xdr:to>
    <xdr:sp macro="" textlink="">
      <xdr:nvSpPr>
        <xdr:cNvPr id="1003" name="WordArt 9"/>
        <xdr:cNvSpPr>
          <a:spLocks noChangeArrowheads="1" noChangeShapeType="1" noTextEdit="1"/>
        </xdr:cNvSpPr>
      </xdr:nvSpPr>
      <xdr:spPr bwMode="auto">
        <a:xfrm>
          <a:off x="5962650" y="6477000"/>
          <a:ext cx="0" cy="1428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37</xdr:row>
      <xdr:rowOff>28575</xdr:rowOff>
    </xdr:from>
    <xdr:to>
      <xdr:col>5</xdr:col>
      <xdr:colOff>0</xdr:colOff>
      <xdr:row>37</xdr:row>
      <xdr:rowOff>171450</xdr:rowOff>
    </xdr:to>
    <xdr:sp macro="" textlink="">
      <xdr:nvSpPr>
        <xdr:cNvPr id="1004" name="WordArt 11"/>
        <xdr:cNvSpPr>
          <a:spLocks noChangeArrowheads="1" noChangeShapeType="1" noTextEdit="1"/>
        </xdr:cNvSpPr>
      </xdr:nvSpPr>
      <xdr:spPr bwMode="auto">
        <a:xfrm>
          <a:off x="5962650" y="6477000"/>
          <a:ext cx="0" cy="1428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0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0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0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0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0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1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1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1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1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1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1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1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1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1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1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2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2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2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2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2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2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2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2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2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2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3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3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3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3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3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3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3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3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3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3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4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4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4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4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4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4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4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06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06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06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06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06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06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06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06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06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07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07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07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07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07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07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07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07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07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07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08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08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08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08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08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08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08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08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08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08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09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09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09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09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09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09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09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09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09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09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0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0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0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0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0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0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0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0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0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0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1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1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1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1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1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1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1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1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1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3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3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3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3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3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4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4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4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4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4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4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4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4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4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4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5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5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5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5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5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5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5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5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5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5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6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6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6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6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6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6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6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6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6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6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7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17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17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17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17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17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17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17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17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17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18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18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18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18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18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18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18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18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18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8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9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9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9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9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9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9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9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9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9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9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0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0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0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0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0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0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0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20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0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20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1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21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1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21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1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21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1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21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1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21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2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22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2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22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2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22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2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24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24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24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25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25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25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25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25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25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25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25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25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25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26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26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26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26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26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26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26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6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6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6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7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7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7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7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7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7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7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7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7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7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8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8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8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8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8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8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8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8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8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8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9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9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9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9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9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9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9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9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9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9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0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0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0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0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0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0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0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0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0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0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1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1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1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1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1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1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1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1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1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1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2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2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2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2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2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2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2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2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2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32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33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3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3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3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3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3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3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3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3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3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4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4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4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4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4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4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4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4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4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4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5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5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5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5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5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5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5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5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5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5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6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6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6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6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6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6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6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6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6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6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7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7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7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7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7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7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7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7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7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7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8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8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8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8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8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8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8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8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8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8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9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9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9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9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9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5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6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6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6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6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6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6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6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6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6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6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7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7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7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7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7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7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7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7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7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7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8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8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8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8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8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8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8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8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8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8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9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9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9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9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9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9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9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9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9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9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0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0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0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0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0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0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0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0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0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0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1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1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1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1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1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1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1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1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1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1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2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2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2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4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4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4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4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4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4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4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4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4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5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5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5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5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5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5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5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5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5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5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6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6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6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6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6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6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6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6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6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6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7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7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7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7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7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7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7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7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7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7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8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8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8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8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8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8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8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8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8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8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9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9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9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9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9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9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9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9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9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9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0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0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0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0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0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0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0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0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0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0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1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1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1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1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1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1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1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1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1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1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2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2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2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2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2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2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2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2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2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2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3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3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3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3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3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3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3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3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3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3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4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4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4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4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4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4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4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4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4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4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5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51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52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53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54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55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56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57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58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59" name="WordArt 9"/>
        <xdr:cNvSpPr>
          <a:spLocks noChangeArrowheads="1" noChangeShapeType="1" noTextEdit="1"/>
        </xdr:cNvSpPr>
      </xdr:nvSpPr>
      <xdr:spPr bwMode="auto">
        <a:xfrm>
          <a:off x="518160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60" name="WordArt 11"/>
        <xdr:cNvSpPr>
          <a:spLocks noChangeArrowheads="1" noChangeShapeType="1" noTextEdit="1"/>
        </xdr:cNvSpPr>
      </xdr:nvSpPr>
      <xdr:spPr bwMode="auto">
        <a:xfrm>
          <a:off x="518160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76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76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76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76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76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76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76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76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76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77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77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77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77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77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77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77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77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77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77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78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78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78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78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78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78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78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78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78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78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79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79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79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79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79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79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79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79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79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79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0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0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0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0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0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0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0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0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0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0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1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1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1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1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1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1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1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1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1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1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2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2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2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2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2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2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2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2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2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2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3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3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3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3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3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3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3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3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3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3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4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4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4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4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4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4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4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4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4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4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5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5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5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5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5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5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5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5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5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5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6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6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6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6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6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6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6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6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6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6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7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71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72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73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74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75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76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77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78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79" name="WordArt 9"/>
        <xdr:cNvSpPr>
          <a:spLocks noChangeArrowheads="1" noChangeShapeType="1" noTextEdit="1"/>
        </xdr:cNvSpPr>
      </xdr:nvSpPr>
      <xdr:spPr bwMode="auto">
        <a:xfrm>
          <a:off x="518160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80" name="WordArt 11"/>
        <xdr:cNvSpPr>
          <a:spLocks noChangeArrowheads="1" noChangeShapeType="1" noTextEdit="1"/>
        </xdr:cNvSpPr>
      </xdr:nvSpPr>
      <xdr:spPr bwMode="auto">
        <a:xfrm>
          <a:off x="518160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88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88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88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88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88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88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88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88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88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89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89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89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89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89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89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89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89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89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89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0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0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0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0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0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0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0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0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0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0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1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1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1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1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1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1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1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1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1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1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2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2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2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2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2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2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2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2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2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2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3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3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3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3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3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3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3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3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3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3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4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4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4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4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4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4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4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4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4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4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5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5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5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5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5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5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5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5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5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5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6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6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6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6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6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6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6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6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6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6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7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7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7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7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7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7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7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7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7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7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8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8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8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8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8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8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8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8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8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8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9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91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92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93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94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95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96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97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998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99" name="WordArt 9"/>
        <xdr:cNvSpPr>
          <a:spLocks noChangeArrowheads="1" noChangeShapeType="1" noTextEdit="1"/>
        </xdr:cNvSpPr>
      </xdr:nvSpPr>
      <xdr:spPr bwMode="auto">
        <a:xfrm>
          <a:off x="518160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00" name="WordArt 11"/>
        <xdr:cNvSpPr>
          <a:spLocks noChangeArrowheads="1" noChangeShapeType="1" noTextEdit="1"/>
        </xdr:cNvSpPr>
      </xdr:nvSpPr>
      <xdr:spPr bwMode="auto">
        <a:xfrm>
          <a:off x="518160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8</xdr:col>
      <xdr:colOff>85725</xdr:colOff>
      <xdr:row>67</xdr:row>
      <xdr:rowOff>28575</xdr:rowOff>
    </xdr:from>
    <xdr:to>
      <xdr:col>8</xdr:col>
      <xdr:colOff>523875</xdr:colOff>
      <xdr:row>67</xdr:row>
      <xdr:rowOff>209550</xdr:rowOff>
    </xdr:to>
    <xdr:sp macro="" textlink="">
      <xdr:nvSpPr>
        <xdr:cNvPr id="2001" name="WordArt 1"/>
        <xdr:cNvSpPr>
          <a:spLocks noChangeArrowheads="1" noChangeShapeType="1" noTextEdit="1"/>
        </xdr:cNvSpPr>
      </xdr:nvSpPr>
      <xdr:spPr bwMode="auto">
        <a:xfrm>
          <a:off x="8391525" y="15192375"/>
          <a:ext cx="43815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6</xdr:col>
      <xdr:colOff>279400</xdr:colOff>
      <xdr:row>68</xdr:row>
      <xdr:rowOff>25400</xdr:rowOff>
    </xdr:from>
    <xdr:to>
      <xdr:col>7</xdr:col>
      <xdr:colOff>225425</xdr:colOff>
      <xdr:row>68</xdr:row>
      <xdr:rowOff>206375</xdr:rowOff>
    </xdr:to>
    <xdr:sp macro="" textlink="">
      <xdr:nvSpPr>
        <xdr:cNvPr id="2002" name="WordArt 3"/>
        <xdr:cNvSpPr>
          <a:spLocks noChangeArrowheads="1" noChangeShapeType="1" noTextEdit="1"/>
        </xdr:cNvSpPr>
      </xdr:nvSpPr>
      <xdr:spPr bwMode="auto">
        <a:xfrm>
          <a:off x="7010400" y="16392525"/>
          <a:ext cx="72390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A+B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9</xdr:col>
      <xdr:colOff>104775</xdr:colOff>
      <xdr:row>67</xdr:row>
      <xdr:rowOff>38100</xdr:rowOff>
    </xdr:from>
    <xdr:to>
      <xdr:col>9</xdr:col>
      <xdr:colOff>542925</xdr:colOff>
      <xdr:row>67</xdr:row>
      <xdr:rowOff>219075</xdr:rowOff>
    </xdr:to>
    <xdr:sp macro="" textlink="">
      <xdr:nvSpPr>
        <xdr:cNvPr id="2003" name="WordArt 2"/>
        <xdr:cNvSpPr>
          <a:spLocks noChangeArrowheads="1" noChangeShapeType="1" noTextEdit="1"/>
        </xdr:cNvSpPr>
      </xdr:nvSpPr>
      <xdr:spPr bwMode="auto">
        <a:xfrm>
          <a:off x="9191625" y="15201900"/>
          <a:ext cx="43815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6</xdr:col>
      <xdr:colOff>0</xdr:colOff>
      <xdr:row>37</xdr:row>
      <xdr:rowOff>28575</xdr:rowOff>
    </xdr:from>
    <xdr:to>
      <xdr:col>6</xdr:col>
      <xdr:colOff>0</xdr:colOff>
      <xdr:row>37</xdr:row>
      <xdr:rowOff>171450</xdr:rowOff>
    </xdr:to>
    <xdr:sp macro="" textlink="">
      <xdr:nvSpPr>
        <xdr:cNvPr id="2004" name="WordArt 9"/>
        <xdr:cNvSpPr>
          <a:spLocks noChangeArrowheads="1" noChangeShapeType="1" noTextEdit="1"/>
        </xdr:cNvSpPr>
      </xdr:nvSpPr>
      <xdr:spPr bwMode="auto">
        <a:xfrm>
          <a:off x="6743700" y="6477000"/>
          <a:ext cx="0" cy="1428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6</xdr:col>
      <xdr:colOff>0</xdr:colOff>
      <xdr:row>37</xdr:row>
      <xdr:rowOff>28575</xdr:rowOff>
    </xdr:from>
    <xdr:to>
      <xdr:col>6</xdr:col>
      <xdr:colOff>0</xdr:colOff>
      <xdr:row>37</xdr:row>
      <xdr:rowOff>171450</xdr:rowOff>
    </xdr:to>
    <xdr:sp macro="" textlink="">
      <xdr:nvSpPr>
        <xdr:cNvPr id="2005" name="WordArt 11"/>
        <xdr:cNvSpPr>
          <a:spLocks noChangeArrowheads="1" noChangeShapeType="1" noTextEdit="1"/>
        </xdr:cNvSpPr>
      </xdr:nvSpPr>
      <xdr:spPr bwMode="auto">
        <a:xfrm>
          <a:off x="6743700" y="6477000"/>
          <a:ext cx="0" cy="1428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0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0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0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0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1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1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1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1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1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1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1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1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1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1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2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2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2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2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2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2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2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2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2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2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030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031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032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033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034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035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036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037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038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039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040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041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042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043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102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103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104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105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106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107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108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109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110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111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112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113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114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115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116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117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3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3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3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3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4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4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4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4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4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4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4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4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4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4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5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5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5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5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5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5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5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5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5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5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6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6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6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6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6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6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6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6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6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6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7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7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7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7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174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175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176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177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178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179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180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181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182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183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184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185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186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187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188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189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190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191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192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193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21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21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21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21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21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21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22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22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22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22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22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22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22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22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22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22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23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23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23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23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23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23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23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23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23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23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24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24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24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24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24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24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24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24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24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24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25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25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25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25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25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25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25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25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25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25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26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26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26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26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26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26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26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26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26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26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27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27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27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27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27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27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27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27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278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279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280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281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282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283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284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285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286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287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288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289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290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291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292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293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294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295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296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297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298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299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300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301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302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303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304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305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306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307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308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309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310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311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312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313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314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315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316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317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318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319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320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321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322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323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324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325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326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327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328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329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330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331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332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333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334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335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336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337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338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339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340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341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06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07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08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09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10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11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12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13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14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15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16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17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18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19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20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21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22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23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24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25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26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27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28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29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30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31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32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33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34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35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36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37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38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39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40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41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42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43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44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45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46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47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48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49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50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51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52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53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54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55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56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57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58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59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60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61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62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63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64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65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66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67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68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69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70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71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72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73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74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75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76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77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78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79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80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81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82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83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84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85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86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87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88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89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90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91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92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93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94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95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96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97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498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499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500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501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502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503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504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505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506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507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508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509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510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511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512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513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514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515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516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517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518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519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520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521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2522" name="WordArt 9"/>
        <xdr:cNvSpPr>
          <a:spLocks noChangeArrowheads="1" noChangeShapeType="1" noTextEdit="1"/>
        </xdr:cNvSpPr>
      </xdr:nvSpPr>
      <xdr:spPr bwMode="auto">
        <a:xfrm>
          <a:off x="5962650" y="718185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2523" name="WordArt 11"/>
        <xdr:cNvSpPr>
          <a:spLocks noChangeArrowheads="1" noChangeShapeType="1" noTextEdit="1"/>
        </xdr:cNvSpPr>
      </xdr:nvSpPr>
      <xdr:spPr bwMode="auto">
        <a:xfrm>
          <a:off x="5962650" y="71913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2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2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2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2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2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2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3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3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3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3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3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3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3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3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3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3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4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4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4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4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4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4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4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4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4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4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5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5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5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5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5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5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5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5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5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5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6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6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6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6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6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6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6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6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6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6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7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7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7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7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7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7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7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7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7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7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8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8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8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8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8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8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8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8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8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8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9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9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9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9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9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9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9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9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59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59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60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60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60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60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60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60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60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60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60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60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61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61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61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61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61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61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61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61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61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61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62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62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62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62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62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62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62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62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62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62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63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63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63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63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63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63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63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63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63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63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64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64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64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64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6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6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6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6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6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6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7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7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7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7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7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7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7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7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7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7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78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78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782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783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784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785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786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787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788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789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790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791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792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793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794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795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796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797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798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799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800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801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802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803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804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805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806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807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808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809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810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811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1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1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1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1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1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1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1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1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2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2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2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2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2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2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2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2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2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2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3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3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3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3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3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3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3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3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3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3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4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4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4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4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4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4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4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4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848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849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850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851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852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853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854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855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856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857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858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859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860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861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862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863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864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865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866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867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6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6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7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7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7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7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7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7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7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7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7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7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8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8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8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8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8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8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8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8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8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8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9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9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9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9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9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9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9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9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89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89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0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0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0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0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0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0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0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0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0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0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1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1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1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1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1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1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1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1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1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1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2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2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2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2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2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2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2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2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2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2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93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93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32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33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34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35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36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37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38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39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40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41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42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43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44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45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46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47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48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49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50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51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52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53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54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55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56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57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58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59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60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61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62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63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64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65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66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67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68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69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70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71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72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73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74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75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76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77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78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79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80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81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82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83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84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85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86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87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88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89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90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91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92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93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94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95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96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97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998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999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00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01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02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03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04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05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06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07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08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09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10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11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12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13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14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15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16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17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18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19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20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21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22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23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24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25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26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27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28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29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30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31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32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33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34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35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36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37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38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39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40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41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42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43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44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45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46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47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48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49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50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51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52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53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54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55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56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57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58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59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60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61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62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63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64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65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66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67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68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69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70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71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72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73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74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75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76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77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78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79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80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81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82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83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84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85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86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87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88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89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90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91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92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93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94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95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96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97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098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099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100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101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102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103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104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105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106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107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108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109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110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111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3112" name="WordArt 9"/>
        <xdr:cNvSpPr>
          <a:spLocks noChangeArrowheads="1" noChangeShapeType="1" noTextEdit="1"/>
        </xdr:cNvSpPr>
      </xdr:nvSpPr>
      <xdr:spPr bwMode="auto">
        <a:xfrm>
          <a:off x="5962650" y="67056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3113" name="WordArt 11"/>
        <xdr:cNvSpPr>
          <a:spLocks noChangeArrowheads="1" noChangeShapeType="1" noTextEdit="1"/>
        </xdr:cNvSpPr>
      </xdr:nvSpPr>
      <xdr:spPr bwMode="auto">
        <a:xfrm>
          <a:off x="5962650" y="67151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1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1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1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1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1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1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2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2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2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2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2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2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2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2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2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2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3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3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3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3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3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3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3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3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3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3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4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4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4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4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4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4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4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4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4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4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5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5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5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5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5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5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5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5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5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5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6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6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6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6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6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6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6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6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6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6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7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7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7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7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7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7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7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7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7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7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8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8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8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8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8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8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8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8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8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8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9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9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9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9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9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9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9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9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19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19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20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20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20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20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20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20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20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20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20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20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21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21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21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21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21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21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21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21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21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21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22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22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22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22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224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225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226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227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228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229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230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231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3232" name="WordArt 9"/>
        <xdr:cNvSpPr>
          <a:spLocks noChangeArrowheads="1" noChangeShapeType="1" noTextEdit="1"/>
        </xdr:cNvSpPr>
      </xdr:nvSpPr>
      <xdr:spPr bwMode="auto">
        <a:xfrm>
          <a:off x="5962650" y="74295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3233" name="WordArt 11"/>
        <xdr:cNvSpPr>
          <a:spLocks noChangeArrowheads="1" noChangeShapeType="1" noTextEdit="1"/>
        </xdr:cNvSpPr>
      </xdr:nvSpPr>
      <xdr:spPr bwMode="auto">
        <a:xfrm>
          <a:off x="5962650" y="743902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</xdr:row>
      <xdr:rowOff>47625</xdr:rowOff>
    </xdr:from>
    <xdr:to>
      <xdr:col>8</xdr:col>
      <xdr:colOff>523875</xdr:colOff>
      <xdr:row>2</xdr:row>
      <xdr:rowOff>323850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8391525" y="666750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10</xdr:col>
      <xdr:colOff>9525</xdr:colOff>
      <xdr:row>2</xdr:row>
      <xdr:rowOff>85725</xdr:rowOff>
    </xdr:from>
    <xdr:to>
      <xdr:col>10</xdr:col>
      <xdr:colOff>647700</xdr:colOff>
      <xdr:row>2</xdr:row>
      <xdr:rowOff>361950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9877425" y="704850"/>
          <a:ext cx="638175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A+B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9</xdr:col>
      <xdr:colOff>104775</xdr:colOff>
      <xdr:row>2</xdr:row>
      <xdr:rowOff>57150</xdr:rowOff>
    </xdr:from>
    <xdr:to>
      <xdr:col>9</xdr:col>
      <xdr:colOff>542925</xdr:colOff>
      <xdr:row>2</xdr:row>
      <xdr:rowOff>333375</xdr:rowOff>
    </xdr:to>
    <xdr:sp macro="" textlink="">
      <xdr:nvSpPr>
        <xdr:cNvPr id="4" name="WordArt 3"/>
        <xdr:cNvSpPr>
          <a:spLocks noChangeArrowheads="1" noChangeShapeType="1" noTextEdit="1"/>
        </xdr:cNvSpPr>
      </xdr:nvSpPr>
      <xdr:spPr bwMode="auto">
        <a:xfrm>
          <a:off x="9191625" y="676275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37</xdr:row>
      <xdr:rowOff>28575</xdr:rowOff>
    </xdr:from>
    <xdr:to>
      <xdr:col>5</xdr:col>
      <xdr:colOff>0</xdr:colOff>
      <xdr:row>37</xdr:row>
      <xdr:rowOff>171450</xdr:rowOff>
    </xdr:to>
    <xdr:sp macro="" textlink="">
      <xdr:nvSpPr>
        <xdr:cNvPr id="5" name="WordArt 9"/>
        <xdr:cNvSpPr>
          <a:spLocks noChangeArrowheads="1" noChangeShapeType="1" noTextEdit="1"/>
        </xdr:cNvSpPr>
      </xdr:nvSpPr>
      <xdr:spPr bwMode="auto">
        <a:xfrm>
          <a:off x="5962650" y="7143750"/>
          <a:ext cx="0" cy="1428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37</xdr:row>
      <xdr:rowOff>28575</xdr:rowOff>
    </xdr:from>
    <xdr:to>
      <xdr:col>5</xdr:col>
      <xdr:colOff>0</xdr:colOff>
      <xdr:row>37</xdr:row>
      <xdr:rowOff>171450</xdr:rowOff>
    </xdr:to>
    <xdr:sp macro="" textlink="">
      <xdr:nvSpPr>
        <xdr:cNvPr id="6" name="WordArt 11"/>
        <xdr:cNvSpPr>
          <a:spLocks noChangeArrowheads="1" noChangeShapeType="1" noTextEdit="1"/>
        </xdr:cNvSpPr>
      </xdr:nvSpPr>
      <xdr:spPr bwMode="auto">
        <a:xfrm>
          <a:off x="5962650" y="7143750"/>
          <a:ext cx="0" cy="1428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3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3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3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3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3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4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5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5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5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5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5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5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5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5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5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5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6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6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6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6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6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0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0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0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0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0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0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0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2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2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2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2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2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3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3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3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3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3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3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3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3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3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3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5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5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6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6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6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7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7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7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8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8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9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9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9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0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0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21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21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1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2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2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2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2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2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2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2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2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2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2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3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3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4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4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4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4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4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4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4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4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4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4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5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5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5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5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5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5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5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5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5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5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6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6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6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6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6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6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6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6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6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6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7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7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7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7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7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7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7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7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7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7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8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28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28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8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8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8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8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8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8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8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9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9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9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9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9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9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9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9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29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29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0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0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0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0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0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0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0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0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0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0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1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1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1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1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1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1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1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1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1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1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2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2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2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2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2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2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2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2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2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2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3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3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3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3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3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3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3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3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3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3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4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4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4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4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4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34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34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4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4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4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5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5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5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5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5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5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5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5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5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5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6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6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6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6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6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6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6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6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6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6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7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7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7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7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7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7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7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7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7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7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8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8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8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8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8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8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8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8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8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8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9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9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9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9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9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9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9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9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39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39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40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40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40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40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40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40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40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40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40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40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41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1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1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1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1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1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1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1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1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1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2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2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2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2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2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2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2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2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2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2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3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3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3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3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3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3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3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3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3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3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4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4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4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4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4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4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4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4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4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4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5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5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5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5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5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5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5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5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5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5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6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6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6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6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6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6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6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6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6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6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7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7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7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7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7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7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7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7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7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7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8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8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8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8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8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8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8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8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8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8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9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9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9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9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9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9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9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9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49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49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0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0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0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0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0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0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0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0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0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0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1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1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1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1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1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1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1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1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1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1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2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2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2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2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2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2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2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2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2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52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53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3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3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3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3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3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3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3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3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3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4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4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4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4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4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4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4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4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4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4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5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5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5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5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5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5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5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5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5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5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6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6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6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6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6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6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6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6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6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6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7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7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7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7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7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7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7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7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7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7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8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8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8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8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8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8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8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8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8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8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9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9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9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9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9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9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9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9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59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59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60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60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60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60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60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60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60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60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60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60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61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61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61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61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61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61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61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61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61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61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62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62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62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62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62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62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62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62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62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62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63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63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63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63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63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63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63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63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63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63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64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64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64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64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64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64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64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64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64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64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65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5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65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5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65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5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65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5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65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5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66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6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66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6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66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6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66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6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66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6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67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7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67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7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67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7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67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7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67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7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68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8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68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8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68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8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68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8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68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8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69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9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69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9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69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9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69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9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69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69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0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0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0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0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0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0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0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0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0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0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1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1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1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1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1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1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1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1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1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1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2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2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2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2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2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2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2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2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2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2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3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3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3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3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3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3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3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3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3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3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4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4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4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4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4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4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4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4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4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4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5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5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5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5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5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5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5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5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5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5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6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6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6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6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6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6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6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6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6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76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77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37</xdr:row>
      <xdr:rowOff>28575</xdr:rowOff>
    </xdr:from>
    <xdr:to>
      <xdr:col>5</xdr:col>
      <xdr:colOff>0</xdr:colOff>
      <xdr:row>37</xdr:row>
      <xdr:rowOff>171450</xdr:rowOff>
    </xdr:to>
    <xdr:sp macro="" textlink="">
      <xdr:nvSpPr>
        <xdr:cNvPr id="771" name="WordArt 9"/>
        <xdr:cNvSpPr>
          <a:spLocks noChangeArrowheads="1" noChangeShapeType="1" noTextEdit="1"/>
        </xdr:cNvSpPr>
      </xdr:nvSpPr>
      <xdr:spPr bwMode="auto">
        <a:xfrm>
          <a:off x="5962650" y="7143750"/>
          <a:ext cx="0" cy="1428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37</xdr:row>
      <xdr:rowOff>28575</xdr:rowOff>
    </xdr:from>
    <xdr:to>
      <xdr:col>5</xdr:col>
      <xdr:colOff>0</xdr:colOff>
      <xdr:row>37</xdr:row>
      <xdr:rowOff>171450</xdr:rowOff>
    </xdr:to>
    <xdr:sp macro="" textlink="">
      <xdr:nvSpPr>
        <xdr:cNvPr id="772" name="WordArt 11"/>
        <xdr:cNvSpPr>
          <a:spLocks noChangeArrowheads="1" noChangeShapeType="1" noTextEdit="1"/>
        </xdr:cNvSpPr>
      </xdr:nvSpPr>
      <xdr:spPr bwMode="auto">
        <a:xfrm>
          <a:off x="5962650" y="7143750"/>
          <a:ext cx="0" cy="1428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7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7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77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77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7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7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7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8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8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8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8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8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8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8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8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8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8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9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9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9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9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9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9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9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9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79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79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80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80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80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80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80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80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80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80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80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80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81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81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81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81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81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1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1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1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1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1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2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2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2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2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2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2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2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2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2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2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3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3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3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3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3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3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3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3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3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3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4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4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4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4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4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4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4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4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4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4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5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5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5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5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5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5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5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5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5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5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6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6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6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6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6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6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6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6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6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6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7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7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7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87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87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87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87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87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87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87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88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88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88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88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88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88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88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88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88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88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89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9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9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9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9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9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9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9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89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89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0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0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0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0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0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0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0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0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0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0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1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1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1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1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1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1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1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1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1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1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2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2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2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2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2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2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2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92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92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92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93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93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93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93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93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93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93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93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93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93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94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94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94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94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94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4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4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4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4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4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5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5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5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5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5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5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5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5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5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5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6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6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6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96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96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6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6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6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6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6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7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7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7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7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7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7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7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7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7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7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8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8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8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98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98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98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98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98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98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98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99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99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99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99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99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99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99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99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99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99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0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0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0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0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0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0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0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0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0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0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1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1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1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1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1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1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1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1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1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1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2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2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2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2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2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2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2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2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2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2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3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3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3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3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3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3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3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3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3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3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4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4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4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4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4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4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4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04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04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4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5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5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5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5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5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5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5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5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5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5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6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6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6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6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6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6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6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6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6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6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7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7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7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7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7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7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7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7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7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7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8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8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8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8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8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8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8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8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8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8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9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9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9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9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9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9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9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9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09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09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10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10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10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10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10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10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10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10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10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10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11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11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11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1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1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1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1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1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1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1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2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2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2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2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2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2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2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2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2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2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3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3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3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3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3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3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3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3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3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3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4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4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4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4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4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4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4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4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4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4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5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5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5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5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5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5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5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5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5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5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6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6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6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6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6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6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6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6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6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6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7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7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7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7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7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17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17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7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7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7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8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8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8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8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8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8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8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8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8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8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9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9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9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9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9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9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9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9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19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19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0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0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0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0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0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0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0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0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0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0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1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1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1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1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1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1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1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1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1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1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2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2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2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2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2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2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2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2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2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2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3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3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3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3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3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3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3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3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3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3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4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4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4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4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4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4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4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4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4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4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5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5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5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5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5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5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5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5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5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5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6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6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6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6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6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6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6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6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6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6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7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7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7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7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7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7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7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7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7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7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8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8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8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8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8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8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8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87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88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89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90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91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92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93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94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4</xdr:col>
      <xdr:colOff>0</xdr:colOff>
      <xdr:row>39</xdr:row>
      <xdr:rowOff>323850</xdr:rowOff>
    </xdr:to>
    <xdr:sp macro="" textlink="">
      <xdr:nvSpPr>
        <xdr:cNvPr id="1295" name="WordArt 9"/>
        <xdr:cNvSpPr>
          <a:spLocks noChangeArrowheads="1" noChangeShapeType="1" noTextEdit="1"/>
        </xdr:cNvSpPr>
      </xdr:nvSpPr>
      <xdr:spPr bwMode="auto">
        <a:xfrm>
          <a:off x="518160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39</xdr:row>
      <xdr:rowOff>57150</xdr:rowOff>
    </xdr:from>
    <xdr:to>
      <xdr:col>4</xdr:col>
      <xdr:colOff>0</xdr:colOff>
      <xdr:row>39</xdr:row>
      <xdr:rowOff>333375</xdr:rowOff>
    </xdr:to>
    <xdr:sp macro="" textlink="">
      <xdr:nvSpPr>
        <xdr:cNvPr id="1296" name="WordArt 11"/>
        <xdr:cNvSpPr>
          <a:spLocks noChangeArrowheads="1" noChangeShapeType="1" noTextEdit="1"/>
        </xdr:cNvSpPr>
      </xdr:nvSpPr>
      <xdr:spPr bwMode="auto">
        <a:xfrm>
          <a:off x="518160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29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29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29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0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0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0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0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0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0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0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0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0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0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1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1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1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1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1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1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1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1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1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1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2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2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2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2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2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2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2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2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2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2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3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3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3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3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3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3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3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3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3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3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4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4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4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4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4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4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4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4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4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4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5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5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5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5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5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5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5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5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5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5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6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6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6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6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6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6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6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6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6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6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7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7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7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7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7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7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7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7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7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7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8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8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8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8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8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8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8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8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8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8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9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9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9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9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9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9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9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9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39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39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0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0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0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0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0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0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0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07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08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09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10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11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12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13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14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47625</xdr:rowOff>
    </xdr:from>
    <xdr:to>
      <xdr:col>4</xdr:col>
      <xdr:colOff>0</xdr:colOff>
      <xdr:row>38</xdr:row>
      <xdr:rowOff>323850</xdr:rowOff>
    </xdr:to>
    <xdr:sp macro="" textlink="">
      <xdr:nvSpPr>
        <xdr:cNvPr id="1415" name="WordArt 9"/>
        <xdr:cNvSpPr>
          <a:spLocks noChangeArrowheads="1" noChangeShapeType="1" noTextEdit="1"/>
        </xdr:cNvSpPr>
      </xdr:nvSpPr>
      <xdr:spPr bwMode="auto">
        <a:xfrm>
          <a:off x="518160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38</xdr:row>
      <xdr:rowOff>57150</xdr:rowOff>
    </xdr:from>
    <xdr:to>
      <xdr:col>4</xdr:col>
      <xdr:colOff>0</xdr:colOff>
      <xdr:row>38</xdr:row>
      <xdr:rowOff>333375</xdr:rowOff>
    </xdr:to>
    <xdr:sp macro="" textlink="">
      <xdr:nvSpPr>
        <xdr:cNvPr id="1416" name="WordArt 11"/>
        <xdr:cNvSpPr>
          <a:spLocks noChangeArrowheads="1" noChangeShapeType="1" noTextEdit="1"/>
        </xdr:cNvSpPr>
      </xdr:nvSpPr>
      <xdr:spPr bwMode="auto">
        <a:xfrm>
          <a:off x="518160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1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1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1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2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2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2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2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2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2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2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2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2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2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3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3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3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3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3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3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3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3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3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3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4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4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4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4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4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4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4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4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4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4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5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5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5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5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5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5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5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5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5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5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6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6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6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6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6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6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6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6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6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6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7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7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7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7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7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7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7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7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7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7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8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8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8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8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8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8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8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8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8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8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9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9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9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9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9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9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9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9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49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49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0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0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0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0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0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0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0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0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0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0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1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1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1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1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1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1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1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1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1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1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2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2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2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2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2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2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2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27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28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29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30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31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32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33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34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47625</xdr:rowOff>
    </xdr:from>
    <xdr:to>
      <xdr:col>4</xdr:col>
      <xdr:colOff>0</xdr:colOff>
      <xdr:row>40</xdr:row>
      <xdr:rowOff>323850</xdr:rowOff>
    </xdr:to>
    <xdr:sp macro="" textlink="">
      <xdr:nvSpPr>
        <xdr:cNvPr id="1535" name="WordArt 9"/>
        <xdr:cNvSpPr>
          <a:spLocks noChangeArrowheads="1" noChangeShapeType="1" noTextEdit="1"/>
        </xdr:cNvSpPr>
      </xdr:nvSpPr>
      <xdr:spPr bwMode="auto">
        <a:xfrm>
          <a:off x="518160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0</xdr:colOff>
      <xdr:row>40</xdr:row>
      <xdr:rowOff>57150</xdr:rowOff>
    </xdr:from>
    <xdr:to>
      <xdr:col>4</xdr:col>
      <xdr:colOff>0</xdr:colOff>
      <xdr:row>40</xdr:row>
      <xdr:rowOff>333375</xdr:rowOff>
    </xdr:to>
    <xdr:sp macro="" textlink="">
      <xdr:nvSpPr>
        <xdr:cNvPr id="1536" name="WordArt 11"/>
        <xdr:cNvSpPr>
          <a:spLocks noChangeArrowheads="1" noChangeShapeType="1" noTextEdit="1"/>
        </xdr:cNvSpPr>
      </xdr:nvSpPr>
      <xdr:spPr bwMode="auto">
        <a:xfrm>
          <a:off x="518160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8</xdr:col>
      <xdr:colOff>85725</xdr:colOff>
      <xdr:row>67</xdr:row>
      <xdr:rowOff>28575</xdr:rowOff>
    </xdr:from>
    <xdr:to>
      <xdr:col>8</xdr:col>
      <xdr:colOff>523875</xdr:colOff>
      <xdr:row>67</xdr:row>
      <xdr:rowOff>209550</xdr:rowOff>
    </xdr:to>
    <xdr:sp macro="" textlink="">
      <xdr:nvSpPr>
        <xdr:cNvPr id="1537" name="WordArt 1"/>
        <xdr:cNvSpPr>
          <a:spLocks noChangeArrowheads="1" noChangeShapeType="1" noTextEdit="1"/>
        </xdr:cNvSpPr>
      </xdr:nvSpPr>
      <xdr:spPr bwMode="auto">
        <a:xfrm>
          <a:off x="8391525" y="15849600"/>
          <a:ext cx="43815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6</xdr:col>
      <xdr:colOff>279400</xdr:colOff>
      <xdr:row>72</xdr:row>
      <xdr:rowOff>25400</xdr:rowOff>
    </xdr:from>
    <xdr:to>
      <xdr:col>7</xdr:col>
      <xdr:colOff>225425</xdr:colOff>
      <xdr:row>72</xdr:row>
      <xdr:rowOff>206375</xdr:rowOff>
    </xdr:to>
    <xdr:sp macro="" textlink="">
      <xdr:nvSpPr>
        <xdr:cNvPr id="1538" name="WordArt 3"/>
        <xdr:cNvSpPr>
          <a:spLocks noChangeArrowheads="1" noChangeShapeType="1" noTextEdit="1"/>
        </xdr:cNvSpPr>
      </xdr:nvSpPr>
      <xdr:spPr bwMode="auto">
        <a:xfrm>
          <a:off x="7023100" y="16246475"/>
          <a:ext cx="727075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A+B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9</xdr:col>
      <xdr:colOff>104775</xdr:colOff>
      <xdr:row>67</xdr:row>
      <xdr:rowOff>38100</xdr:rowOff>
    </xdr:from>
    <xdr:to>
      <xdr:col>9</xdr:col>
      <xdr:colOff>542925</xdr:colOff>
      <xdr:row>67</xdr:row>
      <xdr:rowOff>219075</xdr:rowOff>
    </xdr:to>
    <xdr:sp macro="" textlink="">
      <xdr:nvSpPr>
        <xdr:cNvPr id="1539" name="WordArt 2"/>
        <xdr:cNvSpPr>
          <a:spLocks noChangeArrowheads="1" noChangeShapeType="1" noTextEdit="1"/>
        </xdr:cNvSpPr>
      </xdr:nvSpPr>
      <xdr:spPr bwMode="auto">
        <a:xfrm>
          <a:off x="9191625" y="15859125"/>
          <a:ext cx="43815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6</xdr:col>
      <xdr:colOff>0</xdr:colOff>
      <xdr:row>37</xdr:row>
      <xdr:rowOff>28575</xdr:rowOff>
    </xdr:from>
    <xdr:to>
      <xdr:col>6</xdr:col>
      <xdr:colOff>0</xdr:colOff>
      <xdr:row>37</xdr:row>
      <xdr:rowOff>171450</xdr:rowOff>
    </xdr:to>
    <xdr:sp macro="" textlink="">
      <xdr:nvSpPr>
        <xdr:cNvPr id="1540" name="WordArt 9"/>
        <xdr:cNvSpPr>
          <a:spLocks noChangeArrowheads="1" noChangeShapeType="1" noTextEdit="1"/>
        </xdr:cNvSpPr>
      </xdr:nvSpPr>
      <xdr:spPr bwMode="auto">
        <a:xfrm>
          <a:off x="6743700" y="7143750"/>
          <a:ext cx="0" cy="1428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6</xdr:col>
      <xdr:colOff>0</xdr:colOff>
      <xdr:row>37</xdr:row>
      <xdr:rowOff>28575</xdr:rowOff>
    </xdr:from>
    <xdr:to>
      <xdr:col>6</xdr:col>
      <xdr:colOff>0</xdr:colOff>
      <xdr:row>37</xdr:row>
      <xdr:rowOff>171450</xdr:rowOff>
    </xdr:to>
    <xdr:sp macro="" textlink="">
      <xdr:nvSpPr>
        <xdr:cNvPr id="1541" name="WordArt 11"/>
        <xdr:cNvSpPr>
          <a:spLocks noChangeArrowheads="1" noChangeShapeType="1" noTextEdit="1"/>
        </xdr:cNvSpPr>
      </xdr:nvSpPr>
      <xdr:spPr bwMode="auto">
        <a:xfrm>
          <a:off x="6743700" y="7143750"/>
          <a:ext cx="0" cy="1428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54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54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54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54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54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54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54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54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55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55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55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55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55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55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55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55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55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55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56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56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56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56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56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56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566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567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568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569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570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571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572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573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574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575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576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577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578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579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580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581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582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583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584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585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586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587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588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589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590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591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592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593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594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595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59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59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59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59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0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0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0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0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0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0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0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0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0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0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1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1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1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1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1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1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1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1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1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1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2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2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2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2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2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2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2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2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2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2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3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3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3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3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634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635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636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637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638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639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640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641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642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643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644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645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646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647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648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649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650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651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652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653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5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5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5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5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5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5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6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6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6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6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6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6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6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6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6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6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7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7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7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7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7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7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7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7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7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7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8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8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8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8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8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8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8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8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8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8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9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9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9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9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9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9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9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9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69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69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70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70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70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70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70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70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70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70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70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70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71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71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71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71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71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71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71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71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18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19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20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21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22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23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24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25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26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27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28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29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30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31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32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33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34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35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36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37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38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39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40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41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42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43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44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45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46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47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48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49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50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51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52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53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54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55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56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57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58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59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60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61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62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63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64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65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66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67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68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69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70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71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72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73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74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75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76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77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78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79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80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81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82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83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84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85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86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87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88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89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90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91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92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93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94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95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96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97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798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799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00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01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02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03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04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05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06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07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08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09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10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11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12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13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14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15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16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17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18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19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20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21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22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23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24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25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26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27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28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29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30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31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32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33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34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35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36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37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38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39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40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41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42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43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44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45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46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47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48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49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50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51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52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53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54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55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56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57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58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59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60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61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62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63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64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65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66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67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68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69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70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71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72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73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74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75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76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77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78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79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80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81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82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83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84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85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86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87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88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89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90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91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92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93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94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95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96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97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38</xdr:row>
      <xdr:rowOff>323850</xdr:rowOff>
    </xdr:to>
    <xdr:sp macro="" textlink="">
      <xdr:nvSpPr>
        <xdr:cNvPr id="1898" name="WordArt 9"/>
        <xdr:cNvSpPr>
          <a:spLocks noChangeArrowheads="1" noChangeShapeType="1" noTextEdit="1"/>
        </xdr:cNvSpPr>
      </xdr:nvSpPr>
      <xdr:spPr bwMode="auto">
        <a:xfrm>
          <a:off x="5962650" y="73723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38</xdr:row>
      <xdr:rowOff>57150</xdr:rowOff>
    </xdr:from>
    <xdr:to>
      <xdr:col>5</xdr:col>
      <xdr:colOff>0</xdr:colOff>
      <xdr:row>38</xdr:row>
      <xdr:rowOff>333375</xdr:rowOff>
    </xdr:to>
    <xdr:sp macro="" textlink="">
      <xdr:nvSpPr>
        <xdr:cNvPr id="1899" name="WordArt 11"/>
        <xdr:cNvSpPr>
          <a:spLocks noChangeArrowheads="1" noChangeShapeType="1" noTextEdit="1"/>
        </xdr:cNvSpPr>
      </xdr:nvSpPr>
      <xdr:spPr bwMode="auto">
        <a:xfrm>
          <a:off x="5962650" y="738187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0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0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0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0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0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0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0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0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0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0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1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1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1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1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1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1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1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1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1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1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2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2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2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2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2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2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2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2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2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2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3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3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3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3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3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3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3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3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3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3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4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4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4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4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4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4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4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4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4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4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5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5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5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5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5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5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5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5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5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5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6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6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6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6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6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6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6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6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6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6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7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7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7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7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7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7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7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7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7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7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8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8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8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8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8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8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8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8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8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8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9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9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9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9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9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9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9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9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199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199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0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0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0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0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0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0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0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0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0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0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1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1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1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1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1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1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1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1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1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1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2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2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2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2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2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2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2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2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2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2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3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3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3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3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3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3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3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3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038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039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040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041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042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043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044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045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046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047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048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049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050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051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052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053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054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055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056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057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058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059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060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061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062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063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064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065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066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067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6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6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7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7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7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7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7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7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7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7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7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7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8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8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8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8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8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8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8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8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8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8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9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9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9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9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9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9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9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9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09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09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0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0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0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0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104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105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106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107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108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109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110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111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112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113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114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115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116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117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118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119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120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121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122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123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2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2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2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2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2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2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3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3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3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3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3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3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3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3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3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3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4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4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4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4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4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4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4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4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4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4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5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5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5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5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5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5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5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5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5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5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6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6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6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6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6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6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6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6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6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6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7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7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7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7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7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7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7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7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7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7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8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8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8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8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8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8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18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18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188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189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190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191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192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193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194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195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196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197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198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199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00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01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02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03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04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05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06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07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08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09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10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11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12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13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14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15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16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17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18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19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20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21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22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23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24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25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26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27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28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29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30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31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32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33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34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35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36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37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38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39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40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41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42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43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44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45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46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47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48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49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50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51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52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53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54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55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56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57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58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59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60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61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62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63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64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65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66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67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68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69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70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71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72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73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74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75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76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77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78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79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80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81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82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83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84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85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86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87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88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89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90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91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92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93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94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95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96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97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298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299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00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01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02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03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04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05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06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07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08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09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10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11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12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13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14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15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16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17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18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19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20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21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22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23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24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25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26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27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28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29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30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31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32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33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34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35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36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37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38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39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40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41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42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43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44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45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46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47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48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49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50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51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52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53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54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55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56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57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58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59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60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61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62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63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64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65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66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67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47625</xdr:rowOff>
    </xdr:from>
    <xdr:to>
      <xdr:col>5</xdr:col>
      <xdr:colOff>0</xdr:colOff>
      <xdr:row>39</xdr:row>
      <xdr:rowOff>323850</xdr:rowOff>
    </xdr:to>
    <xdr:sp macro="" textlink="">
      <xdr:nvSpPr>
        <xdr:cNvPr id="2368" name="WordArt 9"/>
        <xdr:cNvSpPr>
          <a:spLocks noChangeArrowheads="1" noChangeShapeType="1" noTextEdit="1"/>
        </xdr:cNvSpPr>
      </xdr:nvSpPr>
      <xdr:spPr bwMode="auto">
        <a:xfrm>
          <a:off x="5962650" y="77057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39</xdr:row>
      <xdr:rowOff>57150</xdr:rowOff>
    </xdr:from>
    <xdr:to>
      <xdr:col>5</xdr:col>
      <xdr:colOff>0</xdr:colOff>
      <xdr:row>39</xdr:row>
      <xdr:rowOff>333375</xdr:rowOff>
    </xdr:to>
    <xdr:sp macro="" textlink="">
      <xdr:nvSpPr>
        <xdr:cNvPr id="2369" name="WordArt 11"/>
        <xdr:cNvSpPr>
          <a:spLocks noChangeArrowheads="1" noChangeShapeType="1" noTextEdit="1"/>
        </xdr:cNvSpPr>
      </xdr:nvSpPr>
      <xdr:spPr bwMode="auto">
        <a:xfrm>
          <a:off x="5962650" y="771525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37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37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37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37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37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37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37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37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37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37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38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38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38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38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38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38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38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38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38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38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39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39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39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39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39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39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39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39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39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39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0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0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0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0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0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0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0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0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0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0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1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1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1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1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1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1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1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1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1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1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2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2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2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2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2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2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2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2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2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2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3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3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3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3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3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3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3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3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3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3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4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4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4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4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4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4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4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4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4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4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5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5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5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5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5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5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5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5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5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5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6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6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6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6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6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6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6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6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6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6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7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7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7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7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7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7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7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7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7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7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80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81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82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83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84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85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86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87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47625</xdr:rowOff>
    </xdr:from>
    <xdr:to>
      <xdr:col>5</xdr:col>
      <xdr:colOff>0</xdr:colOff>
      <xdr:row>40</xdr:row>
      <xdr:rowOff>323850</xdr:rowOff>
    </xdr:to>
    <xdr:sp macro="" textlink="">
      <xdr:nvSpPr>
        <xdr:cNvPr id="2488" name="WordArt 9"/>
        <xdr:cNvSpPr>
          <a:spLocks noChangeArrowheads="1" noChangeShapeType="1" noTextEdit="1"/>
        </xdr:cNvSpPr>
      </xdr:nvSpPr>
      <xdr:spPr bwMode="auto">
        <a:xfrm>
          <a:off x="5962650" y="8039100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40</xdr:row>
      <xdr:rowOff>57150</xdr:rowOff>
    </xdr:from>
    <xdr:to>
      <xdr:col>5</xdr:col>
      <xdr:colOff>0</xdr:colOff>
      <xdr:row>40</xdr:row>
      <xdr:rowOff>333375</xdr:rowOff>
    </xdr:to>
    <xdr:sp macro="" textlink="">
      <xdr:nvSpPr>
        <xdr:cNvPr id="2489" name="WordArt 11"/>
        <xdr:cNvSpPr>
          <a:spLocks noChangeArrowheads="1" noChangeShapeType="1" noTextEdit="1"/>
        </xdr:cNvSpPr>
      </xdr:nvSpPr>
      <xdr:spPr bwMode="auto">
        <a:xfrm>
          <a:off x="5962650" y="8048625"/>
          <a:ext cx="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turdencik%20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ultātu lapa"/>
      <sheetName val="Rezultāti"/>
      <sheetName val="Desperado"/>
      <sheetName val="Fināls"/>
      <sheetName val="Final Standing"/>
      <sheetName val="Punkti Grand Finalam "/>
    </sheetNames>
    <sheetDataSet>
      <sheetData sheetId="0" refreshError="1"/>
      <sheetData sheetId="1" refreshError="1">
        <row r="4">
          <cell r="B4" t="str">
            <v>Līva Vaivade</v>
          </cell>
        </row>
        <row r="5">
          <cell r="B5" t="str">
            <v>Artūrs Perepjolkins</v>
          </cell>
        </row>
        <row r="6">
          <cell r="B6" t="str">
            <v>Vladimirs Lagunovs</v>
          </cell>
        </row>
        <row r="7">
          <cell r="B7" t="str">
            <v>Jelena Bistrova</v>
          </cell>
        </row>
        <row r="8">
          <cell r="B8" t="str">
            <v>Jurijs Dolgovs</v>
          </cell>
        </row>
        <row r="9">
          <cell r="B9" t="str">
            <v>Vladimirs Pribiļevs</v>
          </cell>
        </row>
        <row r="10">
          <cell r="B10" t="str">
            <v>Eduards Kobiļuks</v>
          </cell>
        </row>
        <row r="11">
          <cell r="B11" t="str">
            <v>Andis Dārziņš</v>
          </cell>
        </row>
        <row r="12">
          <cell r="B12" t="str">
            <v>Elviss Volkops</v>
          </cell>
        </row>
        <row r="13">
          <cell r="B13" t="str">
            <v>Matīss Mūrnieks</v>
          </cell>
        </row>
        <row r="14">
          <cell r="B14" t="str">
            <v>Māris Dukurs</v>
          </cell>
        </row>
        <row r="15">
          <cell r="B15" t="str">
            <v>Vladislavs Saveļjevs</v>
          </cell>
        </row>
        <row r="16">
          <cell r="B16" t="str">
            <v>Jānis Zalītis</v>
          </cell>
        </row>
        <row r="17">
          <cell r="B17" t="str">
            <v>Maksims Čerņakovs</v>
          </cell>
        </row>
        <row r="18">
          <cell r="B18" t="str">
            <v>Maksims Isajevs</v>
          </cell>
        </row>
        <row r="19">
          <cell r="B19" t="str">
            <v>Toms Pultraks</v>
          </cell>
        </row>
        <row r="20">
          <cell r="B20" t="str">
            <v>Edgars Poišs</v>
          </cell>
        </row>
        <row r="21">
          <cell r="B21" t="str">
            <v>Andrejs Zilgalvis</v>
          </cell>
        </row>
        <row r="22">
          <cell r="B22" t="str">
            <v>Ints Krievkalns</v>
          </cell>
        </row>
        <row r="23">
          <cell r="B23" t="str">
            <v>Jānis Nalivaiko</v>
          </cell>
        </row>
        <row r="24">
          <cell r="B24" t="str">
            <v>Kristaps Liecinieks</v>
          </cell>
        </row>
        <row r="25">
          <cell r="B25" t="str">
            <v>Rihards Meijers</v>
          </cell>
        </row>
        <row r="26">
          <cell r="B26" t="str">
            <v>Daniels Vēzis</v>
          </cell>
        </row>
        <row r="27">
          <cell r="B27" t="str">
            <v>Peteris Cimdiņš</v>
          </cell>
        </row>
        <row r="28">
          <cell r="B28" t="str">
            <v>Mārtiņš Vilnis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7"/>
  <sheetViews>
    <sheetView showOutlineSymbols="0" view="pageBreakPreview" zoomScale="75" zoomScaleNormal="70" zoomScaleSheetLayoutView="75" workbookViewId="0">
      <selection sqref="A1:N1"/>
    </sheetView>
  </sheetViews>
  <sheetFormatPr defaultRowHeight="12.75" outlineLevelCol="1"/>
  <cols>
    <col min="1" max="1" width="9.42578125" style="1" bestFit="1" customWidth="1"/>
    <col min="2" max="2" width="44.85546875" bestFit="1" customWidth="1"/>
    <col min="3" max="3" width="11.5703125" style="1" bestFit="1" customWidth="1" outlineLevel="1"/>
    <col min="4" max="4" width="9.7109375" style="5" customWidth="1" collapsed="1"/>
    <col min="5" max="5" width="8" style="5" customWidth="1" outlineLevel="1"/>
    <col min="6" max="6" width="9.7109375" style="5" bestFit="1" customWidth="1" outlineLevel="1"/>
    <col min="7" max="7" width="8" style="5" customWidth="1" outlineLevel="1"/>
    <col min="8" max="8" width="7.85546875" style="5" customWidth="1" outlineLevel="1"/>
    <col min="9" max="9" width="8" style="5" hidden="1" customWidth="1" outlineLevel="1"/>
    <col min="10" max="10" width="10" style="5" bestFit="1" customWidth="1"/>
    <col min="11" max="12" width="9.7109375" style="1" customWidth="1"/>
    <col min="13" max="13" width="10.7109375" style="1" customWidth="1"/>
    <col min="14" max="14" width="11.5703125" style="1" customWidth="1"/>
    <col min="15" max="15" width="9.140625" hidden="1" customWidth="1"/>
    <col min="16" max="16" width="3.7109375" customWidth="1"/>
    <col min="17" max="17" width="9.28515625" bestFit="1" customWidth="1"/>
    <col min="18" max="18" width="37.42578125" bestFit="1" customWidth="1"/>
    <col min="19" max="19" width="12.5703125" bestFit="1" customWidth="1"/>
    <col min="20" max="20" width="19.140625" bestFit="1" customWidth="1"/>
  </cols>
  <sheetData>
    <row r="1" spans="1:20" ht="42" customHeight="1">
      <c r="A1" s="152" t="s">
        <v>67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20" ht="17.25" customHeight="1" thickBot="1">
      <c r="S2" s="1"/>
      <c r="T2" s="1"/>
    </row>
    <row r="3" spans="1:20" ht="42" customHeight="1" thickBot="1">
      <c r="A3" s="26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  <c r="K3" s="27" t="s">
        <v>12</v>
      </c>
      <c r="L3" s="27" t="s">
        <v>10</v>
      </c>
      <c r="M3" s="28" t="s">
        <v>13</v>
      </c>
      <c r="N3" s="29" t="s">
        <v>11</v>
      </c>
    </row>
    <row r="4" spans="1:20" s="11" customFormat="1" ht="23.25" customHeight="1">
      <c r="A4" s="30">
        <v>1</v>
      </c>
      <c r="B4" s="25" t="str">
        <f t="shared" ref="B4:M4" si="0">B82</f>
        <v>Artūrs Perepjolkins</v>
      </c>
      <c r="C4" s="52" t="str">
        <f t="shared" si="0"/>
        <v>08A</v>
      </c>
      <c r="D4" s="52">
        <f t="shared" si="0"/>
        <v>0</v>
      </c>
      <c r="E4" s="52">
        <f t="shared" si="0"/>
        <v>164</v>
      </c>
      <c r="F4" s="52">
        <f t="shared" si="0"/>
        <v>264</v>
      </c>
      <c r="G4" s="52">
        <f t="shared" si="0"/>
        <v>213</v>
      </c>
      <c r="H4" s="52">
        <f t="shared" si="0"/>
        <v>268</v>
      </c>
      <c r="I4" s="52">
        <f t="shared" si="0"/>
        <v>0</v>
      </c>
      <c r="J4" s="52">
        <f t="shared" si="0"/>
        <v>909</v>
      </c>
      <c r="K4" s="52">
        <f t="shared" si="0"/>
        <v>0</v>
      </c>
      <c r="L4" s="52">
        <f t="shared" si="0"/>
        <v>909</v>
      </c>
      <c r="M4" s="52">
        <f t="shared" si="0"/>
        <v>227.25</v>
      </c>
      <c r="N4" s="32">
        <f>L4-L11</f>
        <v>176</v>
      </c>
      <c r="O4" s="156" t="s">
        <v>15</v>
      </c>
    </row>
    <row r="5" spans="1:20" s="11" customFormat="1" ht="23.25" customHeight="1">
      <c r="A5" s="31">
        <v>2</v>
      </c>
      <c r="B5" s="25" t="str">
        <f t="shared" ref="B5:M5" si="1">B83</f>
        <v>Toms Pultraks</v>
      </c>
      <c r="C5" s="52" t="str">
        <f t="shared" si="1"/>
        <v>05B</v>
      </c>
      <c r="D5" s="52">
        <f t="shared" si="1"/>
        <v>0</v>
      </c>
      <c r="E5" s="52">
        <f t="shared" si="1"/>
        <v>171</v>
      </c>
      <c r="F5" s="52">
        <f t="shared" si="1"/>
        <v>234</v>
      </c>
      <c r="G5" s="52">
        <f t="shared" si="1"/>
        <v>224</v>
      </c>
      <c r="H5" s="52">
        <f t="shared" si="1"/>
        <v>206</v>
      </c>
      <c r="I5" s="52">
        <f t="shared" si="1"/>
        <v>0</v>
      </c>
      <c r="J5" s="52">
        <f t="shared" si="1"/>
        <v>835</v>
      </c>
      <c r="K5" s="52">
        <f t="shared" si="1"/>
        <v>0</v>
      </c>
      <c r="L5" s="52">
        <f t="shared" si="1"/>
        <v>835</v>
      </c>
      <c r="M5" s="52">
        <f t="shared" si="1"/>
        <v>208.75</v>
      </c>
      <c r="N5" s="33">
        <f>L5-L11</f>
        <v>102</v>
      </c>
      <c r="O5" s="156"/>
    </row>
    <row r="6" spans="1:20" s="11" customFormat="1" ht="23.25" customHeight="1">
      <c r="A6" s="31">
        <v>3</v>
      </c>
      <c r="B6" s="25" t="str">
        <f t="shared" ref="B6:M6" si="2">B84</f>
        <v>Peteris Cimdiņš</v>
      </c>
      <c r="C6" s="52" t="str">
        <f t="shared" si="2"/>
        <v>10B</v>
      </c>
      <c r="D6" s="52">
        <f t="shared" si="2"/>
        <v>0</v>
      </c>
      <c r="E6" s="52">
        <f t="shared" si="2"/>
        <v>185</v>
      </c>
      <c r="F6" s="52">
        <f t="shared" si="2"/>
        <v>223</v>
      </c>
      <c r="G6" s="52">
        <f t="shared" si="2"/>
        <v>181</v>
      </c>
      <c r="H6" s="52">
        <f t="shared" si="2"/>
        <v>236</v>
      </c>
      <c r="I6" s="52">
        <f t="shared" si="2"/>
        <v>0</v>
      </c>
      <c r="J6" s="52">
        <f t="shared" si="2"/>
        <v>825</v>
      </c>
      <c r="K6" s="52">
        <f t="shared" si="2"/>
        <v>0</v>
      </c>
      <c r="L6" s="52">
        <f t="shared" si="2"/>
        <v>825</v>
      </c>
      <c r="M6" s="52">
        <f t="shared" si="2"/>
        <v>206.25</v>
      </c>
      <c r="N6" s="34">
        <f>L6-L11</f>
        <v>92</v>
      </c>
      <c r="O6" s="156"/>
    </row>
    <row r="7" spans="1:20" s="11" customFormat="1" ht="23.25" customHeight="1">
      <c r="A7" s="31">
        <v>4</v>
      </c>
      <c r="B7" s="25" t="str">
        <f t="shared" ref="B7:M7" si="3">B85</f>
        <v>Rihards Meijers</v>
      </c>
      <c r="C7" s="52" t="str">
        <f t="shared" si="3"/>
        <v>08B</v>
      </c>
      <c r="D7" s="52">
        <f t="shared" si="3"/>
        <v>0</v>
      </c>
      <c r="E7" s="52">
        <f t="shared" si="3"/>
        <v>182</v>
      </c>
      <c r="F7" s="52">
        <f t="shared" si="3"/>
        <v>180</v>
      </c>
      <c r="G7" s="52">
        <f t="shared" si="3"/>
        <v>244</v>
      </c>
      <c r="H7" s="52">
        <f t="shared" si="3"/>
        <v>183</v>
      </c>
      <c r="I7" s="52">
        <f t="shared" si="3"/>
        <v>0</v>
      </c>
      <c r="J7" s="52">
        <f t="shared" si="3"/>
        <v>789</v>
      </c>
      <c r="K7" s="52">
        <f t="shared" si="3"/>
        <v>0</v>
      </c>
      <c r="L7" s="52">
        <f t="shared" si="3"/>
        <v>789</v>
      </c>
      <c r="M7" s="52">
        <f t="shared" si="3"/>
        <v>197.25</v>
      </c>
      <c r="N7" s="34">
        <f>L7-L11</f>
        <v>56</v>
      </c>
      <c r="O7" s="156"/>
    </row>
    <row r="8" spans="1:20" s="11" customFormat="1" ht="23.25" customHeight="1">
      <c r="A8" s="31">
        <v>5</v>
      </c>
      <c r="B8" s="25" t="str">
        <f t="shared" ref="B8:M8" si="4">B86</f>
        <v>Mārtiņš Vilnis</v>
      </c>
      <c r="C8" s="52" t="str">
        <f t="shared" si="4"/>
        <v>10A</v>
      </c>
      <c r="D8" s="52">
        <f t="shared" si="4"/>
        <v>0</v>
      </c>
      <c r="E8" s="52">
        <f t="shared" si="4"/>
        <v>182</v>
      </c>
      <c r="F8" s="52">
        <f t="shared" si="4"/>
        <v>184</v>
      </c>
      <c r="G8" s="52">
        <f t="shared" si="4"/>
        <v>215</v>
      </c>
      <c r="H8" s="52">
        <f t="shared" si="4"/>
        <v>200</v>
      </c>
      <c r="I8" s="52">
        <f t="shared" si="4"/>
        <v>0</v>
      </c>
      <c r="J8" s="52">
        <f t="shared" si="4"/>
        <v>781</v>
      </c>
      <c r="K8" s="52">
        <f t="shared" si="4"/>
        <v>0</v>
      </c>
      <c r="L8" s="52">
        <f t="shared" si="4"/>
        <v>781</v>
      </c>
      <c r="M8" s="52">
        <f t="shared" si="4"/>
        <v>195.25</v>
      </c>
      <c r="N8" s="34">
        <f>L8-L11</f>
        <v>48</v>
      </c>
      <c r="O8" s="156"/>
    </row>
    <row r="9" spans="1:20" s="11" customFormat="1" ht="23.25" customHeight="1">
      <c r="A9" s="31">
        <v>6</v>
      </c>
      <c r="B9" s="25" t="str">
        <f t="shared" ref="B9:M9" si="5">B87</f>
        <v>Jānis Zalītis</v>
      </c>
      <c r="C9" s="52" t="str">
        <f t="shared" si="5"/>
        <v>07A</v>
      </c>
      <c r="D9" s="52">
        <f t="shared" si="5"/>
        <v>0</v>
      </c>
      <c r="E9" s="52">
        <f t="shared" si="5"/>
        <v>187</v>
      </c>
      <c r="F9" s="52">
        <f t="shared" si="5"/>
        <v>202</v>
      </c>
      <c r="G9" s="52">
        <f t="shared" si="5"/>
        <v>178</v>
      </c>
      <c r="H9" s="52">
        <f t="shared" si="5"/>
        <v>205</v>
      </c>
      <c r="I9" s="52">
        <f t="shared" si="5"/>
        <v>0</v>
      </c>
      <c r="J9" s="52">
        <f t="shared" si="5"/>
        <v>772</v>
      </c>
      <c r="K9" s="52">
        <f t="shared" si="5"/>
        <v>0</v>
      </c>
      <c r="L9" s="52">
        <f t="shared" si="5"/>
        <v>772</v>
      </c>
      <c r="M9" s="52">
        <f t="shared" si="5"/>
        <v>193</v>
      </c>
      <c r="N9" s="34">
        <f>L9-L11</f>
        <v>39</v>
      </c>
      <c r="O9" s="156"/>
    </row>
    <row r="10" spans="1:20" s="11" customFormat="1" ht="23.25" customHeight="1">
      <c r="A10" s="31">
        <v>7</v>
      </c>
      <c r="B10" s="25" t="str">
        <f t="shared" ref="B10:M10" si="6">B88</f>
        <v>Matīss Mūrnieks</v>
      </c>
      <c r="C10" s="52" t="str">
        <f t="shared" si="6"/>
        <v>08C</v>
      </c>
      <c r="D10" s="52">
        <f t="shared" si="6"/>
        <v>0</v>
      </c>
      <c r="E10" s="52">
        <f t="shared" si="6"/>
        <v>191</v>
      </c>
      <c r="F10" s="52">
        <f t="shared" si="6"/>
        <v>178</v>
      </c>
      <c r="G10" s="52">
        <f t="shared" si="6"/>
        <v>182</v>
      </c>
      <c r="H10" s="52">
        <f t="shared" si="6"/>
        <v>210</v>
      </c>
      <c r="I10" s="52">
        <f t="shared" si="6"/>
        <v>0</v>
      </c>
      <c r="J10" s="52">
        <f t="shared" si="6"/>
        <v>761</v>
      </c>
      <c r="K10" s="52">
        <f t="shared" si="6"/>
        <v>0</v>
      </c>
      <c r="L10" s="52">
        <f t="shared" si="6"/>
        <v>761</v>
      </c>
      <c r="M10" s="52">
        <f t="shared" si="6"/>
        <v>190.25</v>
      </c>
      <c r="N10" s="34">
        <f>L10-L11</f>
        <v>28</v>
      </c>
      <c r="O10" s="156"/>
    </row>
    <row r="11" spans="1:20" s="11" customFormat="1" ht="23.25" customHeight="1" thickBot="1">
      <c r="A11" s="31">
        <v>8</v>
      </c>
      <c r="B11" s="25" t="str">
        <f t="shared" ref="B11:M11" si="7">B89</f>
        <v>Elviss Volkops</v>
      </c>
      <c r="C11" s="52" t="str">
        <f t="shared" si="7"/>
        <v>09B</v>
      </c>
      <c r="D11" s="52">
        <f t="shared" si="7"/>
        <v>0</v>
      </c>
      <c r="E11" s="52">
        <f t="shared" si="7"/>
        <v>248</v>
      </c>
      <c r="F11" s="52">
        <f t="shared" si="7"/>
        <v>170</v>
      </c>
      <c r="G11" s="52">
        <f t="shared" si="7"/>
        <v>146</v>
      </c>
      <c r="H11" s="52">
        <f t="shared" si="7"/>
        <v>169</v>
      </c>
      <c r="I11" s="52">
        <f t="shared" si="7"/>
        <v>0</v>
      </c>
      <c r="J11" s="52">
        <f t="shared" si="7"/>
        <v>733</v>
      </c>
      <c r="K11" s="52">
        <f t="shared" si="7"/>
        <v>0</v>
      </c>
      <c r="L11" s="52">
        <f t="shared" si="7"/>
        <v>733</v>
      </c>
      <c r="M11" s="52">
        <f t="shared" si="7"/>
        <v>183.25</v>
      </c>
      <c r="N11" s="35">
        <v>0</v>
      </c>
      <c r="O11" s="156"/>
    </row>
    <row r="12" spans="1:20" s="11" customFormat="1" ht="23.25" customHeight="1" thickTop="1">
      <c r="A12" s="23">
        <v>9</v>
      </c>
      <c r="B12" s="25" t="str">
        <f t="shared" ref="B12:M12" si="8">B90</f>
        <v>Maksims Čerņakovs</v>
      </c>
      <c r="C12" s="52" t="str">
        <f t="shared" si="8"/>
        <v>05A</v>
      </c>
      <c r="D12" s="52">
        <f t="shared" si="8"/>
        <v>0</v>
      </c>
      <c r="E12" s="52">
        <f t="shared" si="8"/>
        <v>182</v>
      </c>
      <c r="F12" s="52">
        <f t="shared" si="8"/>
        <v>204</v>
      </c>
      <c r="G12" s="52">
        <f t="shared" si="8"/>
        <v>182</v>
      </c>
      <c r="H12" s="52">
        <f t="shared" si="8"/>
        <v>158</v>
      </c>
      <c r="I12" s="52">
        <f t="shared" si="8"/>
        <v>0</v>
      </c>
      <c r="J12" s="52">
        <f t="shared" si="8"/>
        <v>726</v>
      </c>
      <c r="K12" s="52">
        <f t="shared" si="8"/>
        <v>0</v>
      </c>
      <c r="L12" s="52">
        <f t="shared" si="8"/>
        <v>726</v>
      </c>
      <c r="M12" s="52">
        <f t="shared" si="8"/>
        <v>181.5</v>
      </c>
      <c r="N12" s="24">
        <f>L12-L11</f>
        <v>-7</v>
      </c>
      <c r="O12" s="156"/>
    </row>
    <row r="13" spans="1:20" s="11" customFormat="1" ht="23.25" customHeight="1">
      <c r="A13" s="23">
        <v>10</v>
      </c>
      <c r="B13" s="25" t="str">
        <f t="shared" ref="B13:M13" si="9">B91</f>
        <v>Vladimirs Lagunovs</v>
      </c>
      <c r="C13" s="52" t="str">
        <f t="shared" si="9"/>
        <v>07B</v>
      </c>
      <c r="D13" s="52">
        <f t="shared" si="9"/>
        <v>0</v>
      </c>
      <c r="E13" s="52">
        <f t="shared" si="9"/>
        <v>160</v>
      </c>
      <c r="F13" s="52">
        <f t="shared" si="9"/>
        <v>187</v>
      </c>
      <c r="G13" s="52">
        <f t="shared" si="9"/>
        <v>186</v>
      </c>
      <c r="H13" s="52">
        <f t="shared" si="9"/>
        <v>193</v>
      </c>
      <c r="I13" s="52">
        <f t="shared" si="9"/>
        <v>0</v>
      </c>
      <c r="J13" s="52">
        <f t="shared" si="9"/>
        <v>726</v>
      </c>
      <c r="K13" s="52">
        <f t="shared" si="9"/>
        <v>0</v>
      </c>
      <c r="L13" s="52">
        <f t="shared" si="9"/>
        <v>726</v>
      </c>
      <c r="M13" s="52">
        <f t="shared" si="9"/>
        <v>181.5</v>
      </c>
      <c r="N13" s="24">
        <f>L13-L11</f>
        <v>-7</v>
      </c>
      <c r="O13" s="156"/>
    </row>
    <row r="14" spans="1:20" s="11" customFormat="1" ht="23.25" customHeight="1">
      <c r="A14" s="23">
        <v>11</v>
      </c>
      <c r="B14" s="25" t="str">
        <f t="shared" ref="B14:M14" si="10">B92</f>
        <v>Vladislavs Saveļjevs</v>
      </c>
      <c r="C14" s="52" t="str">
        <f t="shared" si="10"/>
        <v>06B</v>
      </c>
      <c r="D14" s="52">
        <f t="shared" si="10"/>
        <v>0</v>
      </c>
      <c r="E14" s="52">
        <f t="shared" si="10"/>
        <v>141</v>
      </c>
      <c r="F14" s="52">
        <f t="shared" si="10"/>
        <v>178</v>
      </c>
      <c r="G14" s="52">
        <f t="shared" si="10"/>
        <v>184</v>
      </c>
      <c r="H14" s="52">
        <f t="shared" si="10"/>
        <v>192</v>
      </c>
      <c r="I14" s="52">
        <f t="shared" si="10"/>
        <v>0</v>
      </c>
      <c r="J14" s="52">
        <f t="shared" si="10"/>
        <v>695</v>
      </c>
      <c r="K14" s="52">
        <f t="shared" si="10"/>
        <v>0</v>
      </c>
      <c r="L14" s="52">
        <f t="shared" si="10"/>
        <v>695</v>
      </c>
      <c r="M14" s="52">
        <f t="shared" si="10"/>
        <v>173.75</v>
      </c>
      <c r="N14" s="24">
        <f>L14-L11</f>
        <v>-38</v>
      </c>
      <c r="O14" s="156"/>
    </row>
    <row r="15" spans="1:20" s="11" customFormat="1" ht="23.25" customHeight="1">
      <c r="A15" s="23">
        <v>12</v>
      </c>
      <c r="B15" s="25" t="str">
        <f t="shared" ref="B15:M15" si="11">B93</f>
        <v>Edgars Poišs</v>
      </c>
      <c r="C15" s="52" t="str">
        <f t="shared" si="11"/>
        <v>10C</v>
      </c>
      <c r="D15" s="52">
        <f t="shared" si="11"/>
        <v>0</v>
      </c>
      <c r="E15" s="52">
        <f t="shared" si="11"/>
        <v>180</v>
      </c>
      <c r="F15" s="52">
        <f t="shared" si="11"/>
        <v>158</v>
      </c>
      <c r="G15" s="52">
        <f t="shared" si="11"/>
        <v>171</v>
      </c>
      <c r="H15" s="52">
        <f t="shared" si="11"/>
        <v>162</v>
      </c>
      <c r="I15" s="52">
        <f t="shared" si="11"/>
        <v>0</v>
      </c>
      <c r="J15" s="52">
        <f t="shared" si="11"/>
        <v>671</v>
      </c>
      <c r="K15" s="52">
        <f t="shared" si="11"/>
        <v>0</v>
      </c>
      <c r="L15" s="52">
        <f t="shared" si="11"/>
        <v>671</v>
      </c>
      <c r="M15" s="52">
        <f t="shared" si="11"/>
        <v>167.75</v>
      </c>
      <c r="N15" s="24">
        <f>L15-L11</f>
        <v>-62</v>
      </c>
      <c r="O15" s="156"/>
    </row>
    <row r="16" spans="1:20" s="11" customFormat="1" ht="23.25" customHeight="1">
      <c r="A16" s="23">
        <v>13</v>
      </c>
      <c r="B16" s="25" t="str">
        <f t="shared" ref="B16:M16" si="12">B94</f>
        <v>Kristaps Liecinieks</v>
      </c>
      <c r="C16" s="52" t="str">
        <f t="shared" si="12"/>
        <v>09A</v>
      </c>
      <c r="D16" s="52">
        <f t="shared" si="12"/>
        <v>0</v>
      </c>
      <c r="E16" s="52">
        <f t="shared" si="12"/>
        <v>147</v>
      </c>
      <c r="F16" s="52">
        <f t="shared" si="12"/>
        <v>182</v>
      </c>
      <c r="G16" s="52">
        <f t="shared" si="12"/>
        <v>157</v>
      </c>
      <c r="H16" s="52">
        <f t="shared" si="12"/>
        <v>181</v>
      </c>
      <c r="I16" s="52">
        <f t="shared" si="12"/>
        <v>0</v>
      </c>
      <c r="J16" s="52">
        <f t="shared" si="12"/>
        <v>667</v>
      </c>
      <c r="K16" s="52">
        <f t="shared" si="12"/>
        <v>0</v>
      </c>
      <c r="L16" s="52">
        <f t="shared" si="12"/>
        <v>667</v>
      </c>
      <c r="M16" s="52">
        <f t="shared" si="12"/>
        <v>166.75</v>
      </c>
      <c r="N16" s="24">
        <f>L16-L11</f>
        <v>-66</v>
      </c>
      <c r="O16" s="156"/>
    </row>
    <row r="17" spans="1:20" s="11" customFormat="1" ht="23.25" customHeight="1">
      <c r="A17" s="23">
        <v>14</v>
      </c>
      <c r="B17" s="25" t="str">
        <f t="shared" ref="B17:M17" si="13">B95</f>
        <v>Eduards Kobiļuks</v>
      </c>
      <c r="C17" s="52" t="str">
        <f t="shared" si="13"/>
        <v>06A</v>
      </c>
      <c r="D17" s="52">
        <f t="shared" si="13"/>
        <v>0</v>
      </c>
      <c r="E17" s="52">
        <f t="shared" si="13"/>
        <v>143</v>
      </c>
      <c r="F17" s="52">
        <f t="shared" si="13"/>
        <v>160</v>
      </c>
      <c r="G17" s="52">
        <f t="shared" si="13"/>
        <v>136</v>
      </c>
      <c r="H17" s="52">
        <f t="shared" si="13"/>
        <v>197</v>
      </c>
      <c r="I17" s="52">
        <f t="shared" si="13"/>
        <v>0</v>
      </c>
      <c r="J17" s="52">
        <f t="shared" si="13"/>
        <v>636</v>
      </c>
      <c r="K17" s="52">
        <f t="shared" si="13"/>
        <v>0</v>
      </c>
      <c r="L17" s="52">
        <f t="shared" si="13"/>
        <v>636</v>
      </c>
      <c r="M17" s="52">
        <f t="shared" si="13"/>
        <v>159</v>
      </c>
      <c r="N17" s="24">
        <f>L17-L11</f>
        <v>-97</v>
      </c>
      <c r="O17" s="156"/>
    </row>
    <row r="18" spans="1:20" s="11" customFormat="1" ht="23.25" customHeight="1">
      <c r="A18" s="23">
        <v>15</v>
      </c>
      <c r="B18" s="25" t="str">
        <f t="shared" ref="B18:M18" si="14">B96</f>
        <v>Olga Morozova</v>
      </c>
      <c r="C18" s="52" t="str">
        <f t="shared" si="14"/>
        <v>06C</v>
      </c>
      <c r="D18" s="52">
        <f t="shared" si="14"/>
        <v>8</v>
      </c>
      <c r="E18" s="52">
        <f t="shared" si="14"/>
        <v>129</v>
      </c>
      <c r="F18" s="52">
        <f t="shared" si="14"/>
        <v>170</v>
      </c>
      <c r="G18" s="52">
        <f t="shared" si="14"/>
        <v>129</v>
      </c>
      <c r="H18" s="52">
        <f t="shared" si="14"/>
        <v>152</v>
      </c>
      <c r="I18" s="52">
        <f t="shared" si="14"/>
        <v>0</v>
      </c>
      <c r="J18" s="52">
        <f t="shared" si="14"/>
        <v>580</v>
      </c>
      <c r="K18" s="52">
        <f t="shared" si="14"/>
        <v>32</v>
      </c>
      <c r="L18" s="52">
        <f t="shared" si="14"/>
        <v>612</v>
      </c>
      <c r="M18" s="52">
        <f t="shared" si="14"/>
        <v>145</v>
      </c>
      <c r="N18" s="24">
        <f>L18-L11</f>
        <v>-121</v>
      </c>
      <c r="O18" s="156"/>
    </row>
    <row r="19" spans="1:20" s="11" customFormat="1" ht="23.25" customHeight="1">
      <c r="A19" s="23">
        <v>16</v>
      </c>
      <c r="B19" s="25" t="str">
        <f t="shared" ref="B19:M19" si="15">B97</f>
        <v>Karina Petrova</v>
      </c>
      <c r="C19" s="52" t="str">
        <f t="shared" si="15"/>
        <v>07C</v>
      </c>
      <c r="D19" s="52">
        <f t="shared" si="15"/>
        <v>8</v>
      </c>
      <c r="E19" s="52">
        <f t="shared" si="15"/>
        <v>144</v>
      </c>
      <c r="F19" s="52">
        <f t="shared" si="15"/>
        <v>131</v>
      </c>
      <c r="G19" s="52">
        <f t="shared" si="15"/>
        <v>135</v>
      </c>
      <c r="H19" s="52">
        <f t="shared" si="15"/>
        <v>147</v>
      </c>
      <c r="I19" s="52">
        <f t="shared" si="15"/>
        <v>0</v>
      </c>
      <c r="J19" s="52">
        <f t="shared" si="15"/>
        <v>557</v>
      </c>
      <c r="K19" s="52">
        <f t="shared" si="15"/>
        <v>32</v>
      </c>
      <c r="L19" s="52">
        <f t="shared" si="15"/>
        <v>589</v>
      </c>
      <c r="M19" s="52">
        <f t="shared" si="15"/>
        <v>139.25</v>
      </c>
      <c r="N19" s="24">
        <f>L19-L11</f>
        <v>-144</v>
      </c>
      <c r="O19" s="156"/>
      <c r="Q19"/>
      <c r="R19"/>
      <c r="S19"/>
    </row>
    <row r="20" spans="1:20" s="11" customFormat="1" ht="0.6" customHeight="1">
      <c r="A20" s="23">
        <v>22</v>
      </c>
      <c r="B20" s="25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24">
        <f>L20-L9</f>
        <v>-772</v>
      </c>
      <c r="O20" s="156"/>
      <c r="Q20"/>
      <c r="R20"/>
      <c r="S20"/>
      <c r="T20"/>
    </row>
    <row r="21" spans="1:20" s="11" customFormat="1" ht="23.25" hidden="1" customHeight="1">
      <c r="A21" s="23">
        <v>23</v>
      </c>
      <c r="B21" s="25" t="e">
        <f>#REF!</f>
        <v>#REF!</v>
      </c>
      <c r="C21" s="52" t="e">
        <f>#REF!</f>
        <v>#REF!</v>
      </c>
      <c r="D21" s="52" t="e">
        <f>#REF!</f>
        <v>#REF!</v>
      </c>
      <c r="E21" s="52" t="e">
        <f>#REF!</f>
        <v>#REF!</v>
      </c>
      <c r="F21" s="52" t="e">
        <f>#REF!</f>
        <v>#REF!</v>
      </c>
      <c r="G21" s="52" t="e">
        <f>#REF!</f>
        <v>#REF!</v>
      </c>
      <c r="H21" s="52" t="e">
        <f>#REF!</f>
        <v>#REF!</v>
      </c>
      <c r="I21" s="52" t="e">
        <f>#REF!</f>
        <v>#REF!</v>
      </c>
      <c r="J21" s="52" t="e">
        <f>#REF!</f>
        <v>#REF!</v>
      </c>
      <c r="K21" s="52" t="e">
        <f>#REF!</f>
        <v>#REF!</v>
      </c>
      <c r="L21" s="52" t="e">
        <f>#REF!</f>
        <v>#REF!</v>
      </c>
      <c r="M21" s="52" t="e">
        <f>#REF!</f>
        <v>#REF!</v>
      </c>
      <c r="N21" s="24" t="e">
        <f t="shared" ref="N21:N31" si="16">L21-L9</f>
        <v>#REF!</v>
      </c>
      <c r="O21" s="156"/>
      <c r="Q21"/>
      <c r="R21"/>
      <c r="S21"/>
      <c r="T21"/>
    </row>
    <row r="22" spans="1:20" s="11" customFormat="1" ht="21.75" hidden="1" customHeight="1">
      <c r="A22" s="23">
        <v>24</v>
      </c>
      <c r="B22" s="25" t="e">
        <f>#REF!</f>
        <v>#REF!</v>
      </c>
      <c r="C22" s="52" t="e">
        <f>#REF!</f>
        <v>#REF!</v>
      </c>
      <c r="D22" s="52" t="e">
        <f>#REF!</f>
        <v>#REF!</v>
      </c>
      <c r="E22" s="52" t="e">
        <f>#REF!</f>
        <v>#REF!</v>
      </c>
      <c r="F22" s="52" t="e">
        <f>#REF!</f>
        <v>#REF!</v>
      </c>
      <c r="G22" s="52" t="e">
        <f>#REF!</f>
        <v>#REF!</v>
      </c>
      <c r="H22" s="52" t="e">
        <f>#REF!</f>
        <v>#REF!</v>
      </c>
      <c r="I22" s="52" t="e">
        <f>#REF!</f>
        <v>#REF!</v>
      </c>
      <c r="J22" s="52" t="e">
        <f>#REF!</f>
        <v>#REF!</v>
      </c>
      <c r="K22" s="52" t="e">
        <f>#REF!</f>
        <v>#REF!</v>
      </c>
      <c r="L22" s="52" t="e">
        <f>#REF!</f>
        <v>#REF!</v>
      </c>
      <c r="M22" s="52" t="e">
        <f>#REF!</f>
        <v>#REF!</v>
      </c>
      <c r="N22" s="24" t="e">
        <f t="shared" si="16"/>
        <v>#REF!</v>
      </c>
      <c r="O22" s="156"/>
      <c r="Q22"/>
      <c r="R22"/>
      <c r="S22"/>
      <c r="T22"/>
    </row>
    <row r="23" spans="1:20" s="11" customFormat="1" ht="22.5" hidden="1" customHeight="1">
      <c r="A23" s="23">
        <v>25</v>
      </c>
      <c r="B23" s="25" t="e">
        <f>#REF!</f>
        <v>#REF!</v>
      </c>
      <c r="C23" s="52" t="e">
        <f>#REF!</f>
        <v>#REF!</v>
      </c>
      <c r="D23" s="52" t="e">
        <f>#REF!</f>
        <v>#REF!</v>
      </c>
      <c r="E23" s="52" t="e">
        <f>#REF!</f>
        <v>#REF!</v>
      </c>
      <c r="F23" s="52" t="e">
        <f>#REF!</f>
        <v>#REF!</v>
      </c>
      <c r="G23" s="52" t="e">
        <f>#REF!</f>
        <v>#REF!</v>
      </c>
      <c r="H23" s="52" t="e">
        <f>#REF!</f>
        <v>#REF!</v>
      </c>
      <c r="I23" s="52" t="e">
        <f>#REF!</f>
        <v>#REF!</v>
      </c>
      <c r="J23" s="52" t="e">
        <f>#REF!</f>
        <v>#REF!</v>
      </c>
      <c r="K23" s="52" t="e">
        <f>#REF!</f>
        <v>#REF!</v>
      </c>
      <c r="L23" s="52" t="e">
        <f>#REF!</f>
        <v>#REF!</v>
      </c>
      <c r="M23" s="52" t="e">
        <f>#REF!</f>
        <v>#REF!</v>
      </c>
      <c r="N23" s="24" t="e">
        <f t="shared" si="16"/>
        <v>#REF!</v>
      </c>
      <c r="O23" s="53"/>
      <c r="Q23"/>
      <c r="R23"/>
      <c r="S23"/>
      <c r="T23"/>
    </row>
    <row r="24" spans="1:20" s="11" customFormat="1" ht="22.5" hidden="1" customHeight="1">
      <c r="A24" s="23">
        <v>26</v>
      </c>
      <c r="B24" s="25" t="e">
        <f>#REF!</f>
        <v>#REF!</v>
      </c>
      <c r="C24" s="52" t="e">
        <f>#REF!</f>
        <v>#REF!</v>
      </c>
      <c r="D24" s="52" t="e">
        <f>#REF!</f>
        <v>#REF!</v>
      </c>
      <c r="E24" s="52" t="e">
        <f>#REF!</f>
        <v>#REF!</v>
      </c>
      <c r="F24" s="52" t="e">
        <f>#REF!</f>
        <v>#REF!</v>
      </c>
      <c r="G24" s="52" t="e">
        <f>#REF!</f>
        <v>#REF!</v>
      </c>
      <c r="H24" s="52" t="e">
        <f>#REF!</f>
        <v>#REF!</v>
      </c>
      <c r="I24" s="52" t="e">
        <f>#REF!</f>
        <v>#REF!</v>
      </c>
      <c r="J24" s="52" t="e">
        <f>#REF!</f>
        <v>#REF!</v>
      </c>
      <c r="K24" s="52" t="e">
        <f>#REF!</f>
        <v>#REF!</v>
      </c>
      <c r="L24" s="52" t="e">
        <f>#REF!</f>
        <v>#REF!</v>
      </c>
      <c r="M24" s="52" t="e">
        <f>#REF!</f>
        <v>#REF!</v>
      </c>
      <c r="N24" s="24" t="e">
        <f t="shared" si="16"/>
        <v>#REF!</v>
      </c>
      <c r="O24" s="53"/>
      <c r="Q24"/>
      <c r="R24"/>
      <c r="S24"/>
      <c r="T24"/>
    </row>
    <row r="25" spans="1:20" s="11" customFormat="1" ht="22.5" hidden="1" customHeight="1">
      <c r="A25" s="23">
        <v>27</v>
      </c>
      <c r="B25" s="25" t="e">
        <f>#REF!</f>
        <v>#REF!</v>
      </c>
      <c r="C25" s="52" t="e">
        <f>#REF!</f>
        <v>#REF!</v>
      </c>
      <c r="D25" s="52" t="e">
        <f>#REF!</f>
        <v>#REF!</v>
      </c>
      <c r="E25" s="52" t="e">
        <f>#REF!</f>
        <v>#REF!</v>
      </c>
      <c r="F25" s="52" t="e">
        <f>#REF!</f>
        <v>#REF!</v>
      </c>
      <c r="G25" s="52" t="e">
        <f>#REF!</f>
        <v>#REF!</v>
      </c>
      <c r="H25" s="52" t="e">
        <f>#REF!</f>
        <v>#REF!</v>
      </c>
      <c r="I25" s="52" t="e">
        <f>#REF!</f>
        <v>#REF!</v>
      </c>
      <c r="J25" s="52" t="e">
        <f>#REF!</f>
        <v>#REF!</v>
      </c>
      <c r="K25" s="52" t="e">
        <f>#REF!</f>
        <v>#REF!</v>
      </c>
      <c r="L25" s="52" t="e">
        <f>#REF!</f>
        <v>#REF!</v>
      </c>
      <c r="M25" s="52" t="e">
        <f>#REF!</f>
        <v>#REF!</v>
      </c>
      <c r="N25" s="24" t="e">
        <f t="shared" si="16"/>
        <v>#REF!</v>
      </c>
      <c r="O25" s="53"/>
      <c r="Q25"/>
      <c r="R25"/>
      <c r="S25"/>
      <c r="T25"/>
    </row>
    <row r="26" spans="1:20" s="11" customFormat="1" ht="3" hidden="1" customHeight="1">
      <c r="A26" s="23">
        <v>28</v>
      </c>
      <c r="B26" s="25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24">
        <f t="shared" si="16"/>
        <v>-695</v>
      </c>
      <c r="O26" s="53"/>
      <c r="Q26"/>
      <c r="R26"/>
      <c r="S26"/>
      <c r="T26"/>
    </row>
    <row r="27" spans="1:20" ht="20.25" hidden="1">
      <c r="A27" s="23">
        <v>29</v>
      </c>
      <c r="B27" s="25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24">
        <f t="shared" si="16"/>
        <v>-671</v>
      </c>
    </row>
    <row r="28" spans="1:20" ht="20.25" hidden="1">
      <c r="A28" s="23">
        <v>30</v>
      </c>
      <c r="B28" s="2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24">
        <f t="shared" si="16"/>
        <v>-667</v>
      </c>
    </row>
    <row r="29" spans="1:20" ht="20.25" hidden="1">
      <c r="A29" s="23">
        <v>31</v>
      </c>
      <c r="B29" s="25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24">
        <f t="shared" si="16"/>
        <v>-636</v>
      </c>
    </row>
    <row r="30" spans="1:20" ht="20.25" hidden="1">
      <c r="A30" s="23">
        <v>32</v>
      </c>
      <c r="B30" s="25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24">
        <f t="shared" si="16"/>
        <v>-612</v>
      </c>
    </row>
    <row r="31" spans="1:20" ht="20.25" hidden="1">
      <c r="A31" s="23">
        <v>33</v>
      </c>
      <c r="B31" s="25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24">
        <f t="shared" si="16"/>
        <v>-589</v>
      </c>
    </row>
    <row r="32" spans="1:20" ht="20.25" hidden="1">
      <c r="A32" s="23">
        <v>34</v>
      </c>
      <c r="B32" s="25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24" t="e">
        <f>L32-#REF!</f>
        <v>#REF!</v>
      </c>
    </row>
    <row r="33" spans="1:14" ht="20.25" hidden="1">
      <c r="A33" s="23">
        <v>35</v>
      </c>
      <c r="B33" s="25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24" t="e">
        <f>L33-#REF!</f>
        <v>#REF!</v>
      </c>
    </row>
    <row r="34" spans="1:14">
      <c r="B34" s="155" t="s">
        <v>14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</row>
    <row r="35" spans="1:14"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</row>
    <row r="36" spans="1:14" ht="45" hidden="1">
      <c r="A36" s="157" t="s">
        <v>19</v>
      </c>
      <c r="B36" s="157"/>
      <c r="C36" s="157"/>
      <c r="D36" s="157"/>
    </row>
    <row r="37" spans="1:14" ht="38.25" hidden="1" thickBot="1">
      <c r="A37" s="41" t="s">
        <v>0</v>
      </c>
      <c r="B37" s="42" t="s">
        <v>1</v>
      </c>
      <c r="C37" s="42" t="s">
        <v>10</v>
      </c>
      <c r="D37" s="43" t="s">
        <v>20</v>
      </c>
    </row>
    <row r="38" spans="1:14" ht="25.5" hidden="1" customHeight="1">
      <c r="A38" s="158">
        <v>1</v>
      </c>
      <c r="B38" s="44"/>
      <c r="C38" s="45"/>
      <c r="D38" s="46">
        <f>C39+C38</f>
        <v>0</v>
      </c>
    </row>
    <row r="39" spans="1:14" ht="25.5" hidden="1" customHeight="1" thickBot="1">
      <c r="A39" s="159"/>
      <c r="B39" s="47"/>
      <c r="C39" s="48"/>
      <c r="D39" s="49">
        <f>C39+C38</f>
        <v>0</v>
      </c>
    </row>
    <row r="40" spans="1:14" ht="25.5" hidden="1" customHeight="1">
      <c r="A40" s="153">
        <v>2</v>
      </c>
      <c r="B40" s="44"/>
      <c r="C40" s="45"/>
      <c r="D40" s="46">
        <f>C40+C41</f>
        <v>0</v>
      </c>
    </row>
    <row r="41" spans="1:14" ht="25.5" hidden="1" customHeight="1" thickBot="1">
      <c r="A41" s="154"/>
      <c r="B41" s="47"/>
      <c r="C41" s="48"/>
      <c r="D41" s="49">
        <f>C40+C41</f>
        <v>0</v>
      </c>
    </row>
    <row r="42" spans="1:14" ht="25.5" hidden="1" customHeight="1">
      <c r="A42" s="153">
        <v>3</v>
      </c>
      <c r="B42" s="44"/>
      <c r="C42" s="45"/>
      <c r="D42" s="46">
        <f>C43+C42</f>
        <v>0</v>
      </c>
    </row>
    <row r="43" spans="1:14" ht="23.25" hidden="1" thickBot="1">
      <c r="A43" s="154"/>
      <c r="B43" s="47"/>
      <c r="C43" s="48"/>
      <c r="D43" s="49">
        <f>C43+C42</f>
        <v>0</v>
      </c>
    </row>
    <row r="44" spans="1:14" ht="22.5" hidden="1">
      <c r="A44" s="153">
        <v>4</v>
      </c>
      <c r="B44" s="44"/>
      <c r="C44" s="45"/>
      <c r="D44" s="46">
        <f>C45+C44</f>
        <v>0</v>
      </c>
    </row>
    <row r="45" spans="1:14" ht="23.25" hidden="1" thickBot="1">
      <c r="A45" s="154"/>
      <c r="B45" s="47"/>
      <c r="C45" s="48"/>
      <c r="D45" s="49">
        <f>C45+C44</f>
        <v>0</v>
      </c>
    </row>
    <row r="46" spans="1:14" ht="22.5" hidden="1">
      <c r="A46" s="153">
        <v>5</v>
      </c>
      <c r="B46" s="44"/>
      <c r="C46" s="45"/>
      <c r="D46" s="46">
        <f>C47+C46</f>
        <v>0</v>
      </c>
    </row>
    <row r="47" spans="1:14" ht="23.25" hidden="1" thickBot="1">
      <c r="A47" s="154"/>
      <c r="B47" s="47"/>
      <c r="C47" s="48"/>
      <c r="D47" s="51">
        <f>C47+C46</f>
        <v>0</v>
      </c>
    </row>
    <row r="48" spans="1:14" ht="13.5" thickBot="1"/>
    <row r="49" spans="1:6" ht="24" thickBot="1">
      <c r="A49" s="149" t="s">
        <v>60</v>
      </c>
      <c r="B49" s="150"/>
      <c r="C49" s="150"/>
      <c r="D49" s="150"/>
      <c r="E49" s="150"/>
      <c r="F49" s="151"/>
    </row>
    <row r="50" spans="1:6" ht="32.25" thickBot="1">
      <c r="A50" s="18" t="s">
        <v>0</v>
      </c>
      <c r="B50" s="22" t="s">
        <v>1</v>
      </c>
      <c r="C50" s="19" t="s">
        <v>2</v>
      </c>
      <c r="D50" s="19" t="s">
        <v>3</v>
      </c>
      <c r="E50" s="19" t="s">
        <v>22</v>
      </c>
      <c r="F50" s="20" t="s">
        <v>10</v>
      </c>
    </row>
    <row r="51" spans="1:6" ht="16.5" thickBot="1">
      <c r="A51" s="38">
        <v>1</v>
      </c>
      <c r="B51" s="61" t="str">
        <f>B12</f>
        <v>Maksims Čerņakovs</v>
      </c>
      <c r="C51" s="62" t="s">
        <v>36</v>
      </c>
      <c r="D51" s="63">
        <v>0</v>
      </c>
      <c r="E51" s="62">
        <v>235</v>
      </c>
      <c r="F51" s="71">
        <f>E51+D51</f>
        <v>235</v>
      </c>
    </row>
    <row r="52" spans="1:6" ht="16.5" thickBot="1">
      <c r="A52" s="39">
        <v>2</v>
      </c>
      <c r="B52" s="61" t="str">
        <f>B15</f>
        <v>Edgars Poišs</v>
      </c>
      <c r="C52" s="62" t="s">
        <v>35</v>
      </c>
      <c r="D52" s="63">
        <v>0</v>
      </c>
      <c r="E52" s="62">
        <v>214</v>
      </c>
      <c r="F52" s="71">
        <f>E52+D52</f>
        <v>214</v>
      </c>
    </row>
    <row r="53" spans="1:6" ht="17.25" thickTop="1" thickBot="1">
      <c r="A53" s="21">
        <v>3</v>
      </c>
      <c r="B53" s="61" t="str">
        <f>B17</f>
        <v>Eduards Kobiļuks</v>
      </c>
      <c r="C53" s="62" t="s">
        <v>31</v>
      </c>
      <c r="D53" s="63">
        <v>0</v>
      </c>
      <c r="E53" s="62">
        <v>189</v>
      </c>
      <c r="F53" s="71">
        <f>E53+D53</f>
        <v>189</v>
      </c>
    </row>
    <row r="54" spans="1:6" ht="16.5" thickBot="1">
      <c r="A54" s="17">
        <v>4</v>
      </c>
      <c r="B54" s="61" t="str">
        <f>B16</f>
        <v>Kristaps Liecinieks</v>
      </c>
      <c r="C54" s="62" t="s">
        <v>37</v>
      </c>
      <c r="D54" s="63">
        <v>0</v>
      </c>
      <c r="E54" s="62">
        <v>172</v>
      </c>
      <c r="F54" s="71">
        <f>E54+D54</f>
        <v>172</v>
      </c>
    </row>
    <row r="55" spans="1:6" ht="16.5" thickBot="1">
      <c r="A55" s="17">
        <v>5</v>
      </c>
      <c r="B55" s="61" t="str">
        <f>B13</f>
        <v>Vladimirs Lagunovs</v>
      </c>
      <c r="C55" s="62" t="s">
        <v>26</v>
      </c>
      <c r="D55" s="63">
        <v>0</v>
      </c>
      <c r="E55" s="62">
        <v>165</v>
      </c>
      <c r="F55" s="71">
        <f>E55+D55</f>
        <v>165</v>
      </c>
    </row>
    <row r="56" spans="1:6" ht="16.5" thickBot="1">
      <c r="A56" s="6"/>
      <c r="B56" s="83"/>
      <c r="C56" s="84"/>
      <c r="D56" s="85"/>
      <c r="E56" s="84"/>
      <c r="F56" s="86"/>
    </row>
    <row r="57" spans="1:6" ht="24" thickBot="1">
      <c r="A57" s="149" t="s">
        <v>62</v>
      </c>
      <c r="B57" s="150"/>
      <c r="C57" s="150"/>
      <c r="D57" s="150"/>
      <c r="E57" s="150"/>
      <c r="F57" s="151"/>
    </row>
    <row r="58" spans="1:6" ht="15.75">
      <c r="A58" s="6"/>
      <c r="B58" s="83"/>
      <c r="C58" s="84"/>
      <c r="D58" s="85"/>
      <c r="E58" s="84"/>
      <c r="F58" s="86"/>
    </row>
    <row r="59" spans="1:6" ht="13.5" thickBot="1"/>
    <row r="60" spans="1:6" ht="15.75">
      <c r="A60" s="13" t="s">
        <v>0</v>
      </c>
      <c r="B60" s="9" t="s">
        <v>1</v>
      </c>
      <c r="C60" s="9" t="s">
        <v>3</v>
      </c>
      <c r="D60" s="9" t="s">
        <v>57</v>
      </c>
      <c r="E60" s="78" t="s">
        <v>59</v>
      </c>
      <c r="F60" s="10" t="s">
        <v>10</v>
      </c>
    </row>
    <row r="61" spans="1:6" ht="25.5">
      <c r="A61" s="14">
        <v>1</v>
      </c>
      <c r="B61" s="58" t="s">
        <v>61</v>
      </c>
      <c r="C61" s="65">
        <v>0</v>
      </c>
      <c r="D61" s="65">
        <v>267</v>
      </c>
      <c r="E61" s="79"/>
      <c r="F61" s="50">
        <f>SUM(C61:E61)</f>
        <v>267</v>
      </c>
    </row>
    <row r="62" spans="1:6" ht="25.5">
      <c r="A62" s="14">
        <v>2</v>
      </c>
      <c r="B62" s="58" t="s">
        <v>23</v>
      </c>
      <c r="C62" s="65">
        <v>0</v>
      </c>
      <c r="D62" s="65">
        <v>188</v>
      </c>
      <c r="E62" s="79"/>
      <c r="F62" s="50">
        <f>SUM(C62:E62)</f>
        <v>188</v>
      </c>
    </row>
    <row r="63" spans="1:6" ht="25.5">
      <c r="A63" s="14">
        <v>3</v>
      </c>
      <c r="B63" s="58" t="s">
        <v>42</v>
      </c>
      <c r="C63" s="65">
        <v>0</v>
      </c>
      <c r="D63" s="65">
        <v>168</v>
      </c>
      <c r="E63" s="79"/>
      <c r="F63" s="50">
        <f>SUM(C63:E63)</f>
        <v>168</v>
      </c>
    </row>
    <row r="64" spans="1:6" ht="26.25" thickBot="1">
      <c r="A64" s="15">
        <v>4</v>
      </c>
      <c r="B64" s="56" t="s">
        <v>25</v>
      </c>
      <c r="C64" s="67">
        <v>0</v>
      </c>
      <c r="D64" s="67">
        <v>153</v>
      </c>
      <c r="E64" s="80"/>
      <c r="F64" s="68">
        <f>SUM(C64:E64)</f>
        <v>153</v>
      </c>
    </row>
    <row r="65" spans="1:6" ht="13.5" thickBot="1">
      <c r="A65" s="7"/>
      <c r="B65" s="8"/>
      <c r="C65" s="40"/>
      <c r="D65" s="40"/>
      <c r="E65" s="8"/>
      <c r="F65" s="8"/>
    </row>
    <row r="66" spans="1:6" ht="31.5">
      <c r="A66" s="13" t="s">
        <v>0</v>
      </c>
      <c r="B66" s="9" t="s">
        <v>1</v>
      </c>
      <c r="C66" s="9" t="s">
        <v>3</v>
      </c>
      <c r="D66" s="9" t="s">
        <v>57</v>
      </c>
      <c r="E66" s="9" t="s">
        <v>58</v>
      </c>
      <c r="F66" s="10" t="s">
        <v>10</v>
      </c>
    </row>
    <row r="67" spans="1:6" ht="25.5">
      <c r="A67" s="16"/>
      <c r="B67" s="54" t="s">
        <v>42</v>
      </c>
      <c r="C67" s="64">
        <f>'I posms'!C65</f>
        <v>0</v>
      </c>
      <c r="D67" s="64">
        <v>247</v>
      </c>
      <c r="E67" s="55">
        <v>182</v>
      </c>
      <c r="F67" s="81">
        <f t="shared" ref="F67:F76" si="17">SUM(E67+C67+C67+D67)</f>
        <v>429</v>
      </c>
    </row>
    <row r="68" spans="1:6" ht="25.5">
      <c r="A68" s="16"/>
      <c r="B68" s="54" t="s">
        <v>63</v>
      </c>
      <c r="C68" s="64">
        <f>'I posms'!C59</f>
        <v>0</v>
      </c>
      <c r="D68" s="64">
        <v>226</v>
      </c>
      <c r="E68" s="55">
        <v>194</v>
      </c>
      <c r="F68" s="81">
        <f t="shared" si="17"/>
        <v>420</v>
      </c>
    </row>
    <row r="69" spans="1:6" ht="25.5">
      <c r="A69" s="16"/>
      <c r="B69" s="54" t="s">
        <v>25</v>
      </c>
      <c r="C69" s="64">
        <v>0</v>
      </c>
      <c r="D69" s="64">
        <v>211</v>
      </c>
      <c r="E69" s="55">
        <v>204</v>
      </c>
      <c r="F69" s="81">
        <f t="shared" si="17"/>
        <v>415</v>
      </c>
    </row>
    <row r="70" spans="1:6" ht="25.5">
      <c r="A70" s="36"/>
      <c r="B70" s="54" t="s">
        <v>49</v>
      </c>
      <c r="C70" s="64">
        <f>'I posms'!C61</f>
        <v>0</v>
      </c>
      <c r="D70" s="64">
        <v>222</v>
      </c>
      <c r="E70" s="55">
        <v>178</v>
      </c>
      <c r="F70" s="81">
        <f t="shared" si="17"/>
        <v>400</v>
      </c>
    </row>
    <row r="71" spans="1:6" ht="25.5">
      <c r="A71" s="36" t="s">
        <v>56</v>
      </c>
      <c r="B71" s="54" t="s">
        <v>44</v>
      </c>
      <c r="C71" s="64">
        <f>'I posms'!C62</f>
        <v>0</v>
      </c>
      <c r="D71" s="64">
        <v>171</v>
      </c>
      <c r="E71" s="55">
        <v>203</v>
      </c>
      <c r="F71" s="81">
        <f t="shared" si="17"/>
        <v>374</v>
      </c>
    </row>
    <row r="72" spans="1:6" ht="25.5">
      <c r="A72" s="36" t="s">
        <v>17</v>
      </c>
      <c r="B72" s="54" t="s">
        <v>64</v>
      </c>
      <c r="C72" s="64">
        <f>'I posms'!C63</f>
        <v>0</v>
      </c>
      <c r="D72" s="64">
        <v>179</v>
      </c>
      <c r="E72" s="55">
        <v>194</v>
      </c>
      <c r="F72" s="81">
        <f t="shared" si="17"/>
        <v>373</v>
      </c>
    </row>
    <row r="73" spans="1:6" ht="25.5">
      <c r="A73" s="36" t="s">
        <v>18</v>
      </c>
      <c r="B73" s="54" t="s">
        <v>46</v>
      </c>
      <c r="C73" s="64">
        <f>'I posms'!C64</f>
        <v>0</v>
      </c>
      <c r="D73" s="64">
        <v>169</v>
      </c>
      <c r="E73" s="55">
        <v>191</v>
      </c>
      <c r="F73" s="81">
        <f t="shared" si="17"/>
        <v>360</v>
      </c>
    </row>
    <row r="74" spans="1:6" ht="25.5">
      <c r="A74" s="36" t="s">
        <v>16</v>
      </c>
      <c r="B74" s="54" t="s">
        <v>28</v>
      </c>
      <c r="C74" s="64">
        <f>'I posms'!C65</f>
        <v>0</v>
      </c>
      <c r="D74" s="64">
        <v>166</v>
      </c>
      <c r="E74" s="55">
        <v>191</v>
      </c>
      <c r="F74" s="81">
        <f t="shared" si="17"/>
        <v>357</v>
      </c>
    </row>
    <row r="75" spans="1:6" ht="25.5">
      <c r="A75" s="36" t="s">
        <v>54</v>
      </c>
      <c r="B75" s="54" t="s">
        <v>65</v>
      </c>
      <c r="C75" s="64">
        <v>0</v>
      </c>
      <c r="D75" s="64">
        <v>189</v>
      </c>
      <c r="E75" s="55">
        <v>152</v>
      </c>
      <c r="F75" s="81">
        <f t="shared" si="17"/>
        <v>341</v>
      </c>
    </row>
    <row r="76" spans="1:6" ht="26.25" thickBot="1">
      <c r="A76" s="37" t="s">
        <v>55</v>
      </c>
      <c r="B76" s="56" t="s">
        <v>21</v>
      </c>
      <c r="C76" s="66">
        <f>'I posms'!C67</f>
        <v>0</v>
      </c>
      <c r="D76" s="66">
        <v>174</v>
      </c>
      <c r="E76" s="57">
        <v>125</v>
      </c>
      <c r="F76" s="82">
        <f t="shared" si="17"/>
        <v>299</v>
      </c>
    </row>
    <row r="78" spans="1:6" ht="13.5" thickBot="1"/>
    <row r="79" spans="1:6" ht="24" thickBot="1">
      <c r="A79" s="149" t="s">
        <v>66</v>
      </c>
      <c r="B79" s="150"/>
      <c r="C79" s="150"/>
      <c r="D79" s="150"/>
      <c r="E79" s="150"/>
      <c r="F79" s="151"/>
    </row>
    <row r="80" spans="1:6" ht="13.5" thickBot="1"/>
    <row r="81" spans="1:13" ht="32.25" thickBot="1">
      <c r="A81" s="2" t="s">
        <v>0</v>
      </c>
      <c r="B81" s="3" t="s">
        <v>1</v>
      </c>
      <c r="C81" s="69" t="s">
        <v>2</v>
      </c>
      <c r="D81" s="70" t="s">
        <v>3</v>
      </c>
      <c r="E81" s="70" t="s">
        <v>4</v>
      </c>
      <c r="F81" s="70" t="s">
        <v>5</v>
      </c>
      <c r="G81" s="70" t="s">
        <v>6</v>
      </c>
      <c r="H81" s="70" t="s">
        <v>7</v>
      </c>
      <c r="I81" s="70" t="s">
        <v>8</v>
      </c>
      <c r="J81" s="3" t="s">
        <v>9</v>
      </c>
      <c r="K81" s="3" t="s">
        <v>12</v>
      </c>
      <c r="L81" s="3" t="s">
        <v>10</v>
      </c>
      <c r="M81" s="4" t="s">
        <v>13</v>
      </c>
    </row>
    <row r="82" spans="1:13" ht="19.5" thickBot="1">
      <c r="A82" s="87">
        <v>1</v>
      </c>
      <c r="B82" s="59" t="s">
        <v>23</v>
      </c>
      <c r="C82" s="72" t="s">
        <v>37</v>
      </c>
      <c r="D82" s="73">
        <v>0</v>
      </c>
      <c r="E82" s="76">
        <v>164</v>
      </c>
      <c r="F82" s="74">
        <v>264</v>
      </c>
      <c r="G82" s="77">
        <v>213</v>
      </c>
      <c r="H82" s="77">
        <v>268</v>
      </c>
      <c r="I82" s="77"/>
      <c r="J82" s="12">
        <f t="shared" ref="J82:J97" si="18">SUM(E82:I82)</f>
        <v>909</v>
      </c>
      <c r="K82" s="12">
        <f t="shared" ref="K82:K97" si="19">D82*(COUNT(E82:I82))</f>
        <v>0</v>
      </c>
      <c r="L82" s="12">
        <f t="shared" ref="L82:L97" si="20">SUM(J82:K82)</f>
        <v>909</v>
      </c>
      <c r="M82" s="88">
        <f t="shared" ref="M82:M97" si="21">(AVERAGE(E82:I82))</f>
        <v>227.25</v>
      </c>
    </row>
    <row r="83" spans="1:13" ht="19.5" thickBot="1">
      <c r="A83" s="87">
        <v>2</v>
      </c>
      <c r="B83" s="59" t="s">
        <v>21</v>
      </c>
      <c r="C83" s="72" t="s">
        <v>39</v>
      </c>
      <c r="D83" s="73">
        <v>0</v>
      </c>
      <c r="E83" s="76">
        <v>171</v>
      </c>
      <c r="F83" s="74">
        <v>234</v>
      </c>
      <c r="G83" s="77">
        <v>224</v>
      </c>
      <c r="H83" s="77">
        <v>206</v>
      </c>
      <c r="I83" s="77"/>
      <c r="J83" s="12">
        <f t="shared" si="18"/>
        <v>835</v>
      </c>
      <c r="K83" s="12">
        <f t="shared" si="19"/>
        <v>0</v>
      </c>
      <c r="L83" s="12">
        <f t="shared" si="20"/>
        <v>835</v>
      </c>
      <c r="M83" s="88">
        <f t="shared" si="21"/>
        <v>208.75</v>
      </c>
    </row>
    <row r="84" spans="1:13" ht="19.5" thickBot="1">
      <c r="A84" s="87">
        <v>3</v>
      </c>
      <c r="B84" s="59" t="s">
        <v>49</v>
      </c>
      <c r="C84" s="72" t="s">
        <v>32</v>
      </c>
      <c r="D84" s="73">
        <v>0</v>
      </c>
      <c r="E84" s="76">
        <v>185</v>
      </c>
      <c r="F84" s="74">
        <v>223</v>
      </c>
      <c r="G84" s="77">
        <v>181</v>
      </c>
      <c r="H84" s="77">
        <v>236</v>
      </c>
      <c r="I84" s="77"/>
      <c r="J84" s="12">
        <f t="shared" si="18"/>
        <v>825</v>
      </c>
      <c r="K84" s="12">
        <f t="shared" si="19"/>
        <v>0</v>
      </c>
      <c r="L84" s="12">
        <f t="shared" si="20"/>
        <v>825</v>
      </c>
      <c r="M84" s="88">
        <f t="shared" si="21"/>
        <v>206.25</v>
      </c>
    </row>
    <row r="85" spans="1:13" ht="19.5" thickBot="1">
      <c r="A85" s="87">
        <v>4</v>
      </c>
      <c r="B85" s="59" t="s">
        <v>45</v>
      </c>
      <c r="C85" s="72" t="s">
        <v>33</v>
      </c>
      <c r="D85" s="73">
        <v>0</v>
      </c>
      <c r="E85" s="75">
        <v>182</v>
      </c>
      <c r="F85" s="74">
        <v>180</v>
      </c>
      <c r="G85" s="77">
        <v>244</v>
      </c>
      <c r="H85" s="77">
        <v>183</v>
      </c>
      <c r="I85" s="77"/>
      <c r="J85" s="12">
        <f t="shared" si="18"/>
        <v>789</v>
      </c>
      <c r="K85" s="12">
        <f t="shared" si="19"/>
        <v>0</v>
      </c>
      <c r="L85" s="12">
        <f t="shared" si="20"/>
        <v>789</v>
      </c>
      <c r="M85" s="88">
        <f t="shared" si="21"/>
        <v>197.25</v>
      </c>
    </row>
    <row r="86" spans="1:13" ht="19.5" thickBot="1">
      <c r="A86" s="87">
        <v>5</v>
      </c>
      <c r="B86" s="60" t="s">
        <v>24</v>
      </c>
      <c r="C86" s="72" t="s">
        <v>31</v>
      </c>
      <c r="D86" s="73">
        <v>0</v>
      </c>
      <c r="E86" s="76">
        <v>182</v>
      </c>
      <c r="F86" s="74">
        <v>184</v>
      </c>
      <c r="G86" s="77">
        <v>215</v>
      </c>
      <c r="H86" s="77">
        <v>200</v>
      </c>
      <c r="I86" s="77"/>
      <c r="J86" s="12">
        <f t="shared" si="18"/>
        <v>781</v>
      </c>
      <c r="K86" s="12">
        <f t="shared" si="19"/>
        <v>0</v>
      </c>
      <c r="L86" s="12">
        <f t="shared" si="20"/>
        <v>781</v>
      </c>
      <c r="M86" s="88">
        <f t="shared" si="21"/>
        <v>195.25</v>
      </c>
    </row>
    <row r="87" spans="1:13" ht="19.5" thickBot="1">
      <c r="A87" s="87">
        <v>6</v>
      </c>
      <c r="B87" s="59" t="s">
        <v>46</v>
      </c>
      <c r="C87" s="72" t="s">
        <v>35</v>
      </c>
      <c r="D87" s="73">
        <v>0</v>
      </c>
      <c r="E87" s="75">
        <v>187</v>
      </c>
      <c r="F87" s="74">
        <v>202</v>
      </c>
      <c r="G87" s="77">
        <v>178</v>
      </c>
      <c r="H87" s="77">
        <v>205</v>
      </c>
      <c r="I87" s="77"/>
      <c r="J87" s="12">
        <f t="shared" si="18"/>
        <v>772</v>
      </c>
      <c r="K87" s="12">
        <f t="shared" si="19"/>
        <v>0</v>
      </c>
      <c r="L87" s="12">
        <f t="shared" si="20"/>
        <v>772</v>
      </c>
      <c r="M87" s="88">
        <f t="shared" si="21"/>
        <v>193</v>
      </c>
    </row>
    <row r="88" spans="1:13" ht="19.5" thickBot="1">
      <c r="A88" s="87">
        <v>7</v>
      </c>
      <c r="B88" s="59" t="s">
        <v>42</v>
      </c>
      <c r="C88" s="72" t="s">
        <v>43</v>
      </c>
      <c r="D88" s="73">
        <v>0</v>
      </c>
      <c r="E88" s="76">
        <v>191</v>
      </c>
      <c r="F88" s="74">
        <v>178</v>
      </c>
      <c r="G88" s="77">
        <v>182</v>
      </c>
      <c r="H88" s="77">
        <v>210</v>
      </c>
      <c r="I88" s="77"/>
      <c r="J88" s="12">
        <f t="shared" si="18"/>
        <v>761</v>
      </c>
      <c r="K88" s="12">
        <f t="shared" si="19"/>
        <v>0</v>
      </c>
      <c r="L88" s="12">
        <f t="shared" si="20"/>
        <v>761</v>
      </c>
      <c r="M88" s="88">
        <f t="shared" si="21"/>
        <v>190.25</v>
      </c>
    </row>
    <row r="89" spans="1:13" ht="19.5" thickBot="1">
      <c r="A89" s="87">
        <v>8</v>
      </c>
      <c r="B89" s="59" t="s">
        <v>44</v>
      </c>
      <c r="C89" s="72" t="s">
        <v>34</v>
      </c>
      <c r="D89" s="73">
        <v>0</v>
      </c>
      <c r="E89" s="76">
        <v>248</v>
      </c>
      <c r="F89" s="74">
        <v>170</v>
      </c>
      <c r="G89" s="77">
        <v>146</v>
      </c>
      <c r="H89" s="77">
        <v>169</v>
      </c>
      <c r="I89" s="77"/>
      <c r="J89" s="12">
        <f t="shared" si="18"/>
        <v>733</v>
      </c>
      <c r="K89" s="12">
        <f t="shared" si="19"/>
        <v>0</v>
      </c>
      <c r="L89" s="12">
        <f t="shared" si="20"/>
        <v>733</v>
      </c>
      <c r="M89" s="88">
        <f t="shared" si="21"/>
        <v>183.25</v>
      </c>
    </row>
    <row r="90" spans="1:13" ht="19.5" thickBot="1">
      <c r="A90" s="87">
        <v>9</v>
      </c>
      <c r="B90" s="59" t="s">
        <v>47</v>
      </c>
      <c r="C90" s="72" t="s">
        <v>29</v>
      </c>
      <c r="D90" s="73">
        <v>0</v>
      </c>
      <c r="E90" s="76">
        <v>182</v>
      </c>
      <c r="F90" s="74">
        <v>204</v>
      </c>
      <c r="G90" s="77">
        <v>182</v>
      </c>
      <c r="H90" s="77">
        <v>158</v>
      </c>
      <c r="I90" s="77"/>
      <c r="J90" s="12">
        <f t="shared" si="18"/>
        <v>726</v>
      </c>
      <c r="K90" s="12">
        <f t="shared" si="19"/>
        <v>0</v>
      </c>
      <c r="L90" s="12">
        <f t="shared" si="20"/>
        <v>726</v>
      </c>
      <c r="M90" s="88">
        <f t="shared" si="21"/>
        <v>181.5</v>
      </c>
    </row>
    <row r="91" spans="1:13" ht="19.5" thickBot="1">
      <c r="A91" s="87">
        <v>10</v>
      </c>
      <c r="B91" s="59" t="s">
        <v>28</v>
      </c>
      <c r="C91" s="72" t="s">
        <v>38</v>
      </c>
      <c r="D91" s="73">
        <v>0</v>
      </c>
      <c r="E91" s="76">
        <v>160</v>
      </c>
      <c r="F91" s="74">
        <v>187</v>
      </c>
      <c r="G91" s="77">
        <v>186</v>
      </c>
      <c r="H91" s="77">
        <v>193</v>
      </c>
      <c r="I91" s="77"/>
      <c r="J91" s="12">
        <f t="shared" si="18"/>
        <v>726</v>
      </c>
      <c r="K91" s="12">
        <f t="shared" si="19"/>
        <v>0</v>
      </c>
      <c r="L91" s="12">
        <f t="shared" si="20"/>
        <v>726</v>
      </c>
      <c r="M91" s="88">
        <f t="shared" si="21"/>
        <v>181.5</v>
      </c>
    </row>
    <row r="92" spans="1:13" ht="19.5" thickBot="1">
      <c r="A92" s="87">
        <v>11</v>
      </c>
      <c r="B92" s="59" t="s">
        <v>48</v>
      </c>
      <c r="C92" s="72" t="s">
        <v>27</v>
      </c>
      <c r="D92" s="73">
        <v>0</v>
      </c>
      <c r="E92" s="76">
        <v>141</v>
      </c>
      <c r="F92" s="74">
        <v>178</v>
      </c>
      <c r="G92" s="77">
        <v>184</v>
      </c>
      <c r="H92" s="77">
        <v>192</v>
      </c>
      <c r="I92" s="77"/>
      <c r="J92" s="12">
        <f t="shared" si="18"/>
        <v>695</v>
      </c>
      <c r="K92" s="12">
        <f t="shared" si="19"/>
        <v>0</v>
      </c>
      <c r="L92" s="12">
        <f t="shared" si="20"/>
        <v>695</v>
      </c>
      <c r="M92" s="88">
        <f t="shared" si="21"/>
        <v>173.75</v>
      </c>
    </row>
    <row r="93" spans="1:13" ht="19.5" thickBot="1">
      <c r="A93" s="87">
        <v>12</v>
      </c>
      <c r="B93" s="59" t="s">
        <v>25</v>
      </c>
      <c r="C93" s="72" t="s">
        <v>50</v>
      </c>
      <c r="D93" s="73">
        <v>0</v>
      </c>
      <c r="E93" s="76">
        <v>180</v>
      </c>
      <c r="F93" s="74">
        <v>158</v>
      </c>
      <c r="G93" s="77">
        <v>171</v>
      </c>
      <c r="H93" s="77">
        <v>162</v>
      </c>
      <c r="I93" s="77"/>
      <c r="J93" s="12">
        <f t="shared" si="18"/>
        <v>671</v>
      </c>
      <c r="K93" s="12">
        <f t="shared" si="19"/>
        <v>0</v>
      </c>
      <c r="L93" s="12">
        <f t="shared" si="20"/>
        <v>671</v>
      </c>
      <c r="M93" s="88">
        <f t="shared" si="21"/>
        <v>167.75</v>
      </c>
    </row>
    <row r="94" spans="1:13" ht="19.5" thickBot="1">
      <c r="A94" s="87">
        <v>13</v>
      </c>
      <c r="B94" s="59" t="s">
        <v>30</v>
      </c>
      <c r="C94" s="72" t="s">
        <v>36</v>
      </c>
      <c r="D94" s="73">
        <v>0</v>
      </c>
      <c r="E94" s="76">
        <v>147</v>
      </c>
      <c r="F94" s="74">
        <v>182</v>
      </c>
      <c r="G94" s="77">
        <v>157</v>
      </c>
      <c r="H94" s="77">
        <v>181</v>
      </c>
      <c r="I94" s="77"/>
      <c r="J94" s="12">
        <f t="shared" si="18"/>
        <v>667</v>
      </c>
      <c r="K94" s="12">
        <f t="shared" si="19"/>
        <v>0</v>
      </c>
      <c r="L94" s="12">
        <f t="shared" si="20"/>
        <v>667</v>
      </c>
      <c r="M94" s="88">
        <f t="shared" si="21"/>
        <v>166.75</v>
      </c>
    </row>
    <row r="95" spans="1:13" ht="19.5" thickBot="1">
      <c r="A95" s="87">
        <v>14</v>
      </c>
      <c r="B95" s="59" t="s">
        <v>51</v>
      </c>
      <c r="C95" s="72" t="s">
        <v>26</v>
      </c>
      <c r="D95" s="73">
        <v>0</v>
      </c>
      <c r="E95" s="76">
        <v>143</v>
      </c>
      <c r="F95" s="74">
        <v>160</v>
      </c>
      <c r="G95" s="77">
        <v>136</v>
      </c>
      <c r="H95" s="77">
        <v>197</v>
      </c>
      <c r="I95" s="77"/>
      <c r="J95" s="12">
        <f t="shared" si="18"/>
        <v>636</v>
      </c>
      <c r="K95" s="12">
        <f t="shared" si="19"/>
        <v>0</v>
      </c>
      <c r="L95" s="12">
        <f t="shared" si="20"/>
        <v>636</v>
      </c>
      <c r="M95" s="88">
        <f t="shared" si="21"/>
        <v>159</v>
      </c>
    </row>
    <row r="96" spans="1:13" ht="19.5" thickBot="1">
      <c r="A96" s="87">
        <v>15</v>
      </c>
      <c r="B96" s="59" t="s">
        <v>40</v>
      </c>
      <c r="C96" s="72" t="s">
        <v>41</v>
      </c>
      <c r="D96" s="73">
        <v>8</v>
      </c>
      <c r="E96" s="76">
        <v>129</v>
      </c>
      <c r="F96" s="74">
        <v>170</v>
      </c>
      <c r="G96" s="77">
        <v>129</v>
      </c>
      <c r="H96" s="77">
        <v>152</v>
      </c>
      <c r="I96" s="77"/>
      <c r="J96" s="12">
        <f t="shared" si="18"/>
        <v>580</v>
      </c>
      <c r="K96" s="12">
        <f t="shared" si="19"/>
        <v>32</v>
      </c>
      <c r="L96" s="12">
        <f t="shared" si="20"/>
        <v>612</v>
      </c>
      <c r="M96" s="88">
        <f t="shared" si="21"/>
        <v>145</v>
      </c>
    </row>
    <row r="97" spans="1:13" ht="19.5" thickBot="1">
      <c r="A97" s="89">
        <v>16</v>
      </c>
      <c r="B97" s="59" t="s">
        <v>52</v>
      </c>
      <c r="C97" s="90" t="s">
        <v>53</v>
      </c>
      <c r="D97" s="91">
        <v>8</v>
      </c>
      <c r="E97" s="96">
        <v>144</v>
      </c>
      <c r="F97" s="92">
        <v>131</v>
      </c>
      <c r="G97" s="93">
        <v>135</v>
      </c>
      <c r="H97" s="93">
        <v>147</v>
      </c>
      <c r="I97" s="93"/>
      <c r="J97" s="94">
        <f t="shared" si="18"/>
        <v>557</v>
      </c>
      <c r="K97" s="94">
        <f t="shared" si="19"/>
        <v>32</v>
      </c>
      <c r="L97" s="94">
        <f t="shared" si="20"/>
        <v>589</v>
      </c>
      <c r="M97" s="95">
        <f t="shared" si="21"/>
        <v>139.25</v>
      </c>
    </row>
  </sheetData>
  <mergeCells count="12">
    <mergeCell ref="O4:O22"/>
    <mergeCell ref="A36:D36"/>
    <mergeCell ref="A38:A39"/>
    <mergeCell ref="A40:A41"/>
    <mergeCell ref="A42:A43"/>
    <mergeCell ref="A49:F49"/>
    <mergeCell ref="A57:F57"/>
    <mergeCell ref="A79:F79"/>
    <mergeCell ref="A1:N1"/>
    <mergeCell ref="A44:A45"/>
    <mergeCell ref="A46:A47"/>
    <mergeCell ref="B34:M35"/>
  </mergeCells>
  <phoneticPr fontId="15" type="noConversion"/>
  <printOptions horizontalCentered="1"/>
  <pageMargins left="0.15748031496062992" right="0.15748031496062992" top="0.15748031496062992" bottom="0.15748031496062992" header="0.15748031496062992" footer="0.15748031496062992"/>
  <pageSetup paperSize="9" scale="3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07"/>
  <sheetViews>
    <sheetView topLeftCell="A17" zoomScale="60" zoomScaleNormal="60" workbookViewId="0">
      <selection activeCell="R18" sqref="R18"/>
    </sheetView>
  </sheetViews>
  <sheetFormatPr defaultRowHeight="12.75" outlineLevelCol="1"/>
  <cols>
    <col min="1" max="1" width="9.42578125" style="1" bestFit="1" customWidth="1"/>
    <col min="2" max="2" width="44.85546875" bestFit="1" customWidth="1"/>
    <col min="3" max="3" width="11.7109375" style="1" customWidth="1" outlineLevel="1"/>
    <col min="4" max="4" width="11.7109375" style="5" customWidth="1"/>
    <col min="5" max="9" width="11.7109375" style="5" customWidth="1" outlineLevel="1"/>
    <col min="10" max="10" width="11.7109375" style="5" customWidth="1"/>
    <col min="11" max="13" width="11.7109375" style="1" customWidth="1"/>
    <col min="14" max="14" width="11.5703125" style="1" customWidth="1"/>
    <col min="15" max="15" width="9.140625" hidden="1" customWidth="1"/>
    <col min="16" max="16" width="3.7109375" customWidth="1"/>
    <col min="17" max="17" width="9.28515625" bestFit="1" customWidth="1"/>
    <col min="18" max="18" width="37.42578125" bestFit="1" customWidth="1"/>
    <col min="19" max="19" width="12.5703125" bestFit="1" customWidth="1"/>
    <col min="20" max="20" width="19.140625" bestFit="1" customWidth="1"/>
  </cols>
  <sheetData>
    <row r="1" spans="1:20" ht="42" customHeight="1">
      <c r="A1" s="152" t="s">
        <v>68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20" ht="17.25" customHeight="1" thickBot="1">
      <c r="S2" s="1"/>
      <c r="T2" s="1"/>
    </row>
    <row r="3" spans="1:20" ht="42" customHeight="1" thickBot="1">
      <c r="A3" s="26" t="s">
        <v>0</v>
      </c>
      <c r="B3" s="27" t="s">
        <v>1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27" t="s">
        <v>9</v>
      </c>
      <c r="J3" s="27" t="s">
        <v>12</v>
      </c>
      <c r="K3" s="27" t="s">
        <v>10</v>
      </c>
      <c r="L3" s="28" t="s">
        <v>13</v>
      </c>
      <c r="M3" s="29" t="s">
        <v>11</v>
      </c>
    </row>
    <row r="4" spans="1:20" s="11" customFormat="1" ht="23.25" customHeight="1">
      <c r="A4" s="30">
        <v>1</v>
      </c>
      <c r="B4" s="25" t="str">
        <f t="shared" ref="B4:L4" si="0">B82</f>
        <v>Daniels Vēzis</v>
      </c>
      <c r="C4" s="52" t="str">
        <f t="shared" si="0"/>
        <v>07A</v>
      </c>
      <c r="D4" s="52">
        <f t="shared" si="0"/>
        <v>0</v>
      </c>
      <c r="E4" s="52">
        <f t="shared" si="0"/>
        <v>289</v>
      </c>
      <c r="F4" s="52">
        <f t="shared" si="0"/>
        <v>268</v>
      </c>
      <c r="G4" s="52">
        <f t="shared" si="0"/>
        <v>224</v>
      </c>
      <c r="H4" s="52">
        <f t="shared" si="0"/>
        <v>197</v>
      </c>
      <c r="I4" s="52">
        <f t="shared" si="0"/>
        <v>978</v>
      </c>
      <c r="J4" s="52">
        <f t="shared" si="0"/>
        <v>0</v>
      </c>
      <c r="K4" s="52">
        <f t="shared" si="0"/>
        <v>978</v>
      </c>
      <c r="L4" s="52">
        <f t="shared" si="0"/>
        <v>244.5</v>
      </c>
      <c r="M4" s="32">
        <f>K4-K11</f>
        <v>180</v>
      </c>
      <c r="O4" s="156" t="s">
        <v>15</v>
      </c>
    </row>
    <row r="5" spans="1:20" s="11" customFormat="1" ht="23.25" customHeight="1">
      <c r="A5" s="31">
        <v>2</v>
      </c>
      <c r="B5" s="25" t="str">
        <f t="shared" ref="B5:L5" si="1">B83</f>
        <v>Ints Krievkalns</v>
      </c>
      <c r="C5" s="52" t="str">
        <f t="shared" si="1"/>
        <v>06A</v>
      </c>
      <c r="D5" s="52">
        <f t="shared" si="1"/>
        <v>0</v>
      </c>
      <c r="E5" s="52">
        <f t="shared" si="1"/>
        <v>181</v>
      </c>
      <c r="F5" s="52">
        <f t="shared" si="1"/>
        <v>235</v>
      </c>
      <c r="G5" s="52">
        <f t="shared" si="1"/>
        <v>236</v>
      </c>
      <c r="H5" s="52">
        <f t="shared" si="1"/>
        <v>235</v>
      </c>
      <c r="I5" s="52">
        <f t="shared" si="1"/>
        <v>887</v>
      </c>
      <c r="J5" s="52">
        <f t="shared" si="1"/>
        <v>0</v>
      </c>
      <c r="K5" s="52">
        <f t="shared" si="1"/>
        <v>887</v>
      </c>
      <c r="L5" s="52">
        <f t="shared" si="1"/>
        <v>221.75</v>
      </c>
      <c r="M5" s="33">
        <f>K5-K11</f>
        <v>89</v>
      </c>
      <c r="O5" s="156"/>
    </row>
    <row r="6" spans="1:20" s="11" customFormat="1" ht="23.25" customHeight="1">
      <c r="A6" s="31">
        <v>3</v>
      </c>
      <c r="B6" s="25" t="str">
        <f t="shared" ref="B6:L6" si="2">B84</f>
        <v>Māris Dukurs</v>
      </c>
      <c r="C6" s="52" t="str">
        <f t="shared" si="2"/>
        <v>04A</v>
      </c>
      <c r="D6" s="52">
        <f t="shared" si="2"/>
        <v>0</v>
      </c>
      <c r="E6" s="52">
        <f t="shared" si="2"/>
        <v>175</v>
      </c>
      <c r="F6" s="52">
        <f t="shared" si="2"/>
        <v>280</v>
      </c>
      <c r="G6" s="52">
        <f t="shared" si="2"/>
        <v>213</v>
      </c>
      <c r="H6" s="52">
        <f t="shared" si="2"/>
        <v>207</v>
      </c>
      <c r="I6" s="52">
        <f t="shared" si="2"/>
        <v>875</v>
      </c>
      <c r="J6" s="52">
        <f t="shared" si="2"/>
        <v>0</v>
      </c>
      <c r="K6" s="52">
        <f t="shared" si="2"/>
        <v>875</v>
      </c>
      <c r="L6" s="52">
        <f t="shared" si="2"/>
        <v>218.75</v>
      </c>
      <c r="M6" s="34">
        <f>K6-K11</f>
        <v>77</v>
      </c>
      <c r="O6" s="156"/>
    </row>
    <row r="7" spans="1:20" s="11" customFormat="1" ht="23.25" customHeight="1">
      <c r="A7" s="31">
        <v>4</v>
      </c>
      <c r="B7" s="25" t="str">
        <f t="shared" ref="B7:L7" si="3">B85</f>
        <v>Peteris Cimdiņš</v>
      </c>
      <c r="C7" s="52" t="str">
        <f t="shared" si="3"/>
        <v>07B</v>
      </c>
      <c r="D7" s="52">
        <f t="shared" si="3"/>
        <v>0</v>
      </c>
      <c r="E7" s="52">
        <f t="shared" si="3"/>
        <v>217</v>
      </c>
      <c r="F7" s="52">
        <f t="shared" si="3"/>
        <v>224</v>
      </c>
      <c r="G7" s="52">
        <f t="shared" si="3"/>
        <v>203</v>
      </c>
      <c r="H7" s="52">
        <f t="shared" si="3"/>
        <v>213</v>
      </c>
      <c r="I7" s="52">
        <f t="shared" si="3"/>
        <v>857</v>
      </c>
      <c r="J7" s="52">
        <f t="shared" si="3"/>
        <v>0</v>
      </c>
      <c r="K7" s="52">
        <f t="shared" si="3"/>
        <v>857</v>
      </c>
      <c r="L7" s="52">
        <f t="shared" si="3"/>
        <v>214.25</v>
      </c>
      <c r="M7" s="34">
        <f>K7-K11</f>
        <v>59</v>
      </c>
      <c r="O7" s="156"/>
    </row>
    <row r="8" spans="1:20" s="11" customFormat="1" ht="23.25" customHeight="1">
      <c r="A8" s="31">
        <v>5</v>
      </c>
      <c r="B8" s="25" t="str">
        <f t="shared" ref="B8:L8" si="4">B86</f>
        <v>Andis Dārziņš</v>
      </c>
      <c r="C8" s="52" t="str">
        <f t="shared" si="4"/>
        <v>03A</v>
      </c>
      <c r="D8" s="52">
        <f t="shared" si="4"/>
        <v>0</v>
      </c>
      <c r="E8" s="52">
        <f t="shared" si="4"/>
        <v>244</v>
      </c>
      <c r="F8" s="52">
        <f t="shared" si="4"/>
        <v>181</v>
      </c>
      <c r="G8" s="52">
        <f t="shared" si="4"/>
        <v>200</v>
      </c>
      <c r="H8" s="52">
        <f t="shared" si="4"/>
        <v>222</v>
      </c>
      <c r="I8" s="52">
        <f t="shared" si="4"/>
        <v>847</v>
      </c>
      <c r="J8" s="52">
        <f t="shared" si="4"/>
        <v>0</v>
      </c>
      <c r="K8" s="52">
        <f t="shared" si="4"/>
        <v>847</v>
      </c>
      <c r="L8" s="52">
        <f t="shared" si="4"/>
        <v>211.75</v>
      </c>
      <c r="M8" s="34">
        <f>K8-K11</f>
        <v>49</v>
      </c>
      <c r="O8" s="156"/>
    </row>
    <row r="9" spans="1:20" s="11" customFormat="1" ht="23.25" customHeight="1">
      <c r="A9" s="31">
        <v>6</v>
      </c>
      <c r="B9" s="25" t="str">
        <f t="shared" ref="B9:L9" si="5">B87</f>
        <v>Jurijs Dolgovs</v>
      </c>
      <c r="C9" s="52" t="str">
        <f t="shared" si="5"/>
        <v>02B</v>
      </c>
      <c r="D9" s="52">
        <f t="shared" si="5"/>
        <v>0</v>
      </c>
      <c r="E9" s="52">
        <f t="shared" si="5"/>
        <v>189</v>
      </c>
      <c r="F9" s="52">
        <f t="shared" si="5"/>
        <v>216</v>
      </c>
      <c r="G9" s="52">
        <f t="shared" si="5"/>
        <v>230</v>
      </c>
      <c r="H9" s="52">
        <f t="shared" si="5"/>
        <v>183</v>
      </c>
      <c r="I9" s="52">
        <f t="shared" si="5"/>
        <v>818</v>
      </c>
      <c r="J9" s="52">
        <f t="shared" si="5"/>
        <v>0</v>
      </c>
      <c r="K9" s="52">
        <f t="shared" si="5"/>
        <v>818</v>
      </c>
      <c r="L9" s="52">
        <f t="shared" si="5"/>
        <v>204.5</v>
      </c>
      <c r="M9" s="34">
        <f>K9-K11</f>
        <v>20</v>
      </c>
      <c r="O9" s="156"/>
    </row>
    <row r="10" spans="1:20" s="11" customFormat="1" ht="23.25" customHeight="1">
      <c r="A10" s="31">
        <v>7</v>
      </c>
      <c r="B10" s="25" t="str">
        <f t="shared" ref="B10:L10" si="6">B88</f>
        <v>Vladimirs Pribiļevs</v>
      </c>
      <c r="C10" s="52" t="str">
        <f t="shared" si="6"/>
        <v>02C</v>
      </c>
      <c r="D10" s="52">
        <f t="shared" si="6"/>
        <v>0</v>
      </c>
      <c r="E10" s="52">
        <f t="shared" si="6"/>
        <v>215</v>
      </c>
      <c r="F10" s="52">
        <f t="shared" si="6"/>
        <v>215</v>
      </c>
      <c r="G10" s="52">
        <f t="shared" si="6"/>
        <v>183</v>
      </c>
      <c r="H10" s="52">
        <f t="shared" si="6"/>
        <v>185</v>
      </c>
      <c r="I10" s="52">
        <f t="shared" si="6"/>
        <v>798</v>
      </c>
      <c r="J10" s="52">
        <f t="shared" si="6"/>
        <v>0</v>
      </c>
      <c r="K10" s="52">
        <f t="shared" si="6"/>
        <v>798</v>
      </c>
      <c r="L10" s="52">
        <f t="shared" si="6"/>
        <v>199.5</v>
      </c>
      <c r="M10" s="34">
        <f>K10-K11</f>
        <v>0</v>
      </c>
      <c r="O10" s="156"/>
    </row>
    <row r="11" spans="1:20" s="11" customFormat="1" ht="23.25" customHeight="1" thickBot="1">
      <c r="A11" s="31">
        <v>8</v>
      </c>
      <c r="B11" s="25" t="str">
        <f t="shared" ref="B11:L11" si="7">B89</f>
        <v>Mārtiņš Vilnis</v>
      </c>
      <c r="C11" s="52" t="str">
        <f t="shared" si="7"/>
        <v>07C</v>
      </c>
      <c r="D11" s="52">
        <f t="shared" si="7"/>
        <v>0</v>
      </c>
      <c r="E11" s="52">
        <f t="shared" si="7"/>
        <v>234</v>
      </c>
      <c r="F11" s="52">
        <f t="shared" si="7"/>
        <v>148</v>
      </c>
      <c r="G11" s="52">
        <f t="shared" si="7"/>
        <v>190</v>
      </c>
      <c r="H11" s="52">
        <f t="shared" si="7"/>
        <v>226</v>
      </c>
      <c r="I11" s="52">
        <f t="shared" si="7"/>
        <v>798</v>
      </c>
      <c r="J11" s="52">
        <f t="shared" si="7"/>
        <v>0</v>
      </c>
      <c r="K11" s="52">
        <f t="shared" si="7"/>
        <v>798</v>
      </c>
      <c r="L11" s="52">
        <f t="shared" si="7"/>
        <v>199.5</v>
      </c>
      <c r="M11" s="35">
        <v>0</v>
      </c>
      <c r="O11" s="156"/>
    </row>
    <row r="12" spans="1:20" s="11" customFormat="1" ht="23.25" customHeight="1" thickTop="1">
      <c r="A12" s="23">
        <v>9</v>
      </c>
      <c r="B12" s="25" t="str">
        <f t="shared" ref="B12:L12" si="8">B90</f>
        <v>Andrejs Zilgalvis</v>
      </c>
      <c r="C12" s="52" t="str">
        <f t="shared" si="8"/>
        <v>05D</v>
      </c>
      <c r="D12" s="52">
        <f t="shared" si="8"/>
        <v>0</v>
      </c>
      <c r="E12" s="52">
        <f t="shared" si="8"/>
        <v>237</v>
      </c>
      <c r="F12" s="52">
        <f t="shared" si="8"/>
        <v>175</v>
      </c>
      <c r="G12" s="52">
        <f t="shared" si="8"/>
        <v>191</v>
      </c>
      <c r="H12" s="52">
        <f t="shared" si="8"/>
        <v>179</v>
      </c>
      <c r="I12" s="52">
        <f t="shared" si="8"/>
        <v>782</v>
      </c>
      <c r="J12" s="52">
        <f t="shared" si="8"/>
        <v>0</v>
      </c>
      <c r="K12" s="52">
        <f t="shared" si="8"/>
        <v>782</v>
      </c>
      <c r="L12" s="52">
        <f t="shared" si="8"/>
        <v>195.5</v>
      </c>
      <c r="M12" s="24">
        <f>K12-K11</f>
        <v>-16</v>
      </c>
      <c r="O12" s="156"/>
    </row>
    <row r="13" spans="1:20" s="11" customFormat="1" ht="23.25" customHeight="1">
      <c r="A13" s="23">
        <v>10</v>
      </c>
      <c r="B13" s="25" t="str">
        <f t="shared" ref="B13:L13" si="9">B91</f>
        <v>Jānis Zalītis</v>
      </c>
      <c r="C13" s="52" t="str">
        <f t="shared" si="9"/>
        <v>04C</v>
      </c>
      <c r="D13" s="52">
        <f t="shared" si="9"/>
        <v>0</v>
      </c>
      <c r="E13" s="52">
        <f t="shared" si="9"/>
        <v>172</v>
      </c>
      <c r="F13" s="52">
        <f t="shared" si="9"/>
        <v>189</v>
      </c>
      <c r="G13" s="52">
        <f t="shared" si="9"/>
        <v>201</v>
      </c>
      <c r="H13" s="52">
        <f t="shared" si="9"/>
        <v>214</v>
      </c>
      <c r="I13" s="52">
        <f t="shared" si="9"/>
        <v>776</v>
      </c>
      <c r="J13" s="52">
        <f t="shared" si="9"/>
        <v>0</v>
      </c>
      <c r="K13" s="52">
        <f t="shared" si="9"/>
        <v>776</v>
      </c>
      <c r="L13" s="52">
        <f t="shared" si="9"/>
        <v>194</v>
      </c>
      <c r="M13" s="24">
        <f>K13-K11</f>
        <v>-22</v>
      </c>
      <c r="O13" s="156"/>
    </row>
    <row r="14" spans="1:20" s="11" customFormat="1" ht="23.25" customHeight="1">
      <c r="A14" s="23">
        <v>11</v>
      </c>
      <c r="B14" s="25" t="str">
        <f t="shared" ref="B14:L14" si="10">B92</f>
        <v>Līva Vaivade</v>
      </c>
      <c r="C14" s="52" t="str">
        <f t="shared" si="10"/>
        <v>01A</v>
      </c>
      <c r="D14" s="52">
        <f t="shared" si="10"/>
        <v>8</v>
      </c>
      <c r="E14" s="52">
        <f t="shared" si="10"/>
        <v>203</v>
      </c>
      <c r="F14" s="52">
        <f t="shared" si="10"/>
        <v>204</v>
      </c>
      <c r="G14" s="52">
        <f t="shared" si="10"/>
        <v>173</v>
      </c>
      <c r="H14" s="52">
        <f t="shared" si="10"/>
        <v>158</v>
      </c>
      <c r="I14" s="52">
        <f t="shared" si="10"/>
        <v>738</v>
      </c>
      <c r="J14" s="52">
        <f t="shared" si="10"/>
        <v>32</v>
      </c>
      <c r="K14" s="52">
        <f t="shared" si="10"/>
        <v>770</v>
      </c>
      <c r="L14" s="52">
        <f t="shared" si="10"/>
        <v>184.5</v>
      </c>
      <c r="M14" s="24">
        <f>K14-K11</f>
        <v>-28</v>
      </c>
      <c r="O14" s="156"/>
    </row>
    <row r="15" spans="1:20" s="11" customFormat="1" ht="23.25" customHeight="1">
      <c r="A15" s="23">
        <v>12</v>
      </c>
      <c r="B15" s="25" t="str">
        <f t="shared" ref="B15:L15" si="11">B93</f>
        <v>Edgars Poišs</v>
      </c>
      <c r="C15" s="52" t="str">
        <f t="shared" si="11"/>
        <v>05C</v>
      </c>
      <c r="D15" s="52">
        <f t="shared" si="11"/>
        <v>0</v>
      </c>
      <c r="E15" s="52">
        <f t="shared" si="11"/>
        <v>100</v>
      </c>
      <c r="F15" s="52">
        <f t="shared" si="11"/>
        <v>249</v>
      </c>
      <c r="G15" s="52">
        <f t="shared" si="11"/>
        <v>236</v>
      </c>
      <c r="H15" s="52">
        <f t="shared" si="11"/>
        <v>180</v>
      </c>
      <c r="I15" s="52">
        <f t="shared" si="11"/>
        <v>765</v>
      </c>
      <c r="J15" s="52">
        <f t="shared" si="11"/>
        <v>0</v>
      </c>
      <c r="K15" s="52">
        <f t="shared" si="11"/>
        <v>765</v>
      </c>
      <c r="L15" s="52">
        <f t="shared" si="11"/>
        <v>191.25</v>
      </c>
      <c r="M15" s="24">
        <f>K15-K11</f>
        <v>-33</v>
      </c>
      <c r="O15" s="156"/>
    </row>
    <row r="16" spans="1:20" s="11" customFormat="1" ht="23.25" customHeight="1">
      <c r="A16" s="23">
        <v>13</v>
      </c>
      <c r="B16" s="25" t="str">
        <f t="shared" ref="B16:L16" si="12">B94</f>
        <v>Artūrs Perepjolkins</v>
      </c>
      <c r="C16" s="52" t="str">
        <f t="shared" si="12"/>
        <v>01B</v>
      </c>
      <c r="D16" s="52">
        <f t="shared" si="12"/>
        <v>0</v>
      </c>
      <c r="E16" s="52">
        <f t="shared" si="12"/>
        <v>167</v>
      </c>
      <c r="F16" s="52">
        <f t="shared" si="12"/>
        <v>197</v>
      </c>
      <c r="G16" s="52">
        <f t="shared" si="12"/>
        <v>199</v>
      </c>
      <c r="H16" s="52">
        <f t="shared" si="12"/>
        <v>201</v>
      </c>
      <c r="I16" s="52">
        <f t="shared" si="12"/>
        <v>764</v>
      </c>
      <c r="J16" s="52">
        <f t="shared" si="12"/>
        <v>0</v>
      </c>
      <c r="K16" s="52">
        <f t="shared" si="12"/>
        <v>764</v>
      </c>
      <c r="L16" s="52">
        <f t="shared" si="12"/>
        <v>191</v>
      </c>
      <c r="M16" s="24">
        <f>K16-K11</f>
        <v>-34</v>
      </c>
      <c r="O16" s="156"/>
    </row>
    <row r="17" spans="1:20" s="11" customFormat="1" ht="23.25" customHeight="1">
      <c r="A17" s="23">
        <v>14</v>
      </c>
      <c r="B17" s="25" t="str">
        <f t="shared" ref="B17:L17" si="13">B95</f>
        <v>Rihards Meijers</v>
      </c>
      <c r="C17" s="52" t="str">
        <f t="shared" si="13"/>
        <v>06D</v>
      </c>
      <c r="D17" s="52">
        <f t="shared" si="13"/>
        <v>0</v>
      </c>
      <c r="E17" s="52">
        <f t="shared" si="13"/>
        <v>210</v>
      </c>
      <c r="F17" s="52">
        <f t="shared" si="13"/>
        <v>156</v>
      </c>
      <c r="G17" s="52">
        <f t="shared" si="13"/>
        <v>209</v>
      </c>
      <c r="H17" s="52">
        <f t="shared" si="13"/>
        <v>183</v>
      </c>
      <c r="I17" s="52">
        <f t="shared" si="13"/>
        <v>758</v>
      </c>
      <c r="J17" s="52">
        <f t="shared" si="13"/>
        <v>0</v>
      </c>
      <c r="K17" s="52">
        <f t="shared" si="13"/>
        <v>758</v>
      </c>
      <c r="L17" s="52">
        <f t="shared" si="13"/>
        <v>189.5</v>
      </c>
      <c r="M17" s="24">
        <f>K17-K11</f>
        <v>-40</v>
      </c>
      <c r="O17" s="156"/>
    </row>
    <row r="18" spans="1:20" s="11" customFormat="1" ht="23.25" customHeight="1">
      <c r="A18" s="23">
        <v>15</v>
      </c>
      <c r="B18" s="25" t="str">
        <f t="shared" ref="B18:L18" si="14">B96</f>
        <v>Maksims Čerņakovs</v>
      </c>
      <c r="C18" s="52" t="str">
        <f t="shared" si="14"/>
        <v>04D</v>
      </c>
      <c r="D18" s="52">
        <f t="shared" si="14"/>
        <v>0</v>
      </c>
      <c r="E18" s="52">
        <f t="shared" si="14"/>
        <v>161</v>
      </c>
      <c r="F18" s="52">
        <f t="shared" si="14"/>
        <v>207</v>
      </c>
      <c r="G18" s="52">
        <f t="shared" si="14"/>
        <v>202</v>
      </c>
      <c r="H18" s="52">
        <f t="shared" si="14"/>
        <v>182</v>
      </c>
      <c r="I18" s="52">
        <f t="shared" si="14"/>
        <v>752</v>
      </c>
      <c r="J18" s="52">
        <f t="shared" si="14"/>
        <v>0</v>
      </c>
      <c r="K18" s="52">
        <f t="shared" si="14"/>
        <v>752</v>
      </c>
      <c r="L18" s="52">
        <f t="shared" si="14"/>
        <v>188</v>
      </c>
      <c r="M18" s="24">
        <f>K18-K11</f>
        <v>-46</v>
      </c>
      <c r="O18" s="156"/>
    </row>
    <row r="19" spans="1:20" s="11" customFormat="1" ht="20.25">
      <c r="A19" s="23">
        <v>16</v>
      </c>
      <c r="B19" s="25" t="str">
        <f t="shared" ref="B19:L19" si="15">B97</f>
        <v>Vladislavs Saveļjevs</v>
      </c>
      <c r="C19" s="52" t="str">
        <f t="shared" si="15"/>
        <v>04B</v>
      </c>
      <c r="D19" s="52">
        <f t="shared" si="15"/>
        <v>0</v>
      </c>
      <c r="E19" s="52">
        <f t="shared" si="15"/>
        <v>215</v>
      </c>
      <c r="F19" s="52">
        <f t="shared" si="15"/>
        <v>173</v>
      </c>
      <c r="G19" s="52">
        <f t="shared" si="15"/>
        <v>180</v>
      </c>
      <c r="H19" s="52">
        <f t="shared" si="15"/>
        <v>178</v>
      </c>
      <c r="I19" s="52">
        <f t="shared" si="15"/>
        <v>746</v>
      </c>
      <c r="J19" s="52">
        <f t="shared" si="15"/>
        <v>0</v>
      </c>
      <c r="K19" s="52">
        <f t="shared" si="15"/>
        <v>746</v>
      </c>
      <c r="L19" s="52">
        <f t="shared" si="15"/>
        <v>186.5</v>
      </c>
      <c r="M19" s="24">
        <f>K19-K11</f>
        <v>-52</v>
      </c>
      <c r="O19" s="156"/>
      <c r="Q19"/>
      <c r="R19"/>
      <c r="S19"/>
    </row>
    <row r="20" spans="1:20" s="11" customFormat="1" ht="20.25">
      <c r="A20" s="23">
        <v>17</v>
      </c>
      <c r="B20" s="25" t="str">
        <f t="shared" ref="B20:L20" si="16">B98</f>
        <v>Maksims Isajevs</v>
      </c>
      <c r="C20" s="52" t="str">
        <f t="shared" si="16"/>
        <v>05A</v>
      </c>
      <c r="D20" s="52">
        <f t="shared" si="16"/>
        <v>0</v>
      </c>
      <c r="E20" s="52">
        <f t="shared" si="16"/>
        <v>211</v>
      </c>
      <c r="F20" s="52">
        <f t="shared" si="16"/>
        <v>186</v>
      </c>
      <c r="G20" s="52">
        <f t="shared" si="16"/>
        <v>167</v>
      </c>
      <c r="H20" s="52">
        <f t="shared" si="16"/>
        <v>179</v>
      </c>
      <c r="I20" s="52">
        <f t="shared" si="16"/>
        <v>743</v>
      </c>
      <c r="J20" s="52">
        <f t="shared" si="16"/>
        <v>0</v>
      </c>
      <c r="K20" s="52">
        <f t="shared" si="16"/>
        <v>743</v>
      </c>
      <c r="L20" s="52">
        <f t="shared" si="16"/>
        <v>185.75</v>
      </c>
      <c r="M20" s="24">
        <f>K20-K9</f>
        <v>-75</v>
      </c>
      <c r="O20" s="156"/>
      <c r="Q20"/>
      <c r="R20"/>
      <c r="S20"/>
      <c r="T20"/>
    </row>
    <row r="21" spans="1:20" s="11" customFormat="1" ht="20.25">
      <c r="A21" s="23">
        <v>18</v>
      </c>
      <c r="B21" s="25" t="str">
        <f t="shared" ref="B21:L21" si="17">B99</f>
        <v>Vladimirs Lagunovs</v>
      </c>
      <c r="C21" s="52" t="str">
        <f t="shared" si="17"/>
        <v>01C</v>
      </c>
      <c r="D21" s="52">
        <f t="shared" si="17"/>
        <v>0</v>
      </c>
      <c r="E21" s="52">
        <f t="shared" si="17"/>
        <v>216</v>
      </c>
      <c r="F21" s="52">
        <f t="shared" si="17"/>
        <v>178</v>
      </c>
      <c r="G21" s="52">
        <f t="shared" si="17"/>
        <v>161</v>
      </c>
      <c r="H21" s="52">
        <f t="shared" si="17"/>
        <v>167</v>
      </c>
      <c r="I21" s="52">
        <f t="shared" si="17"/>
        <v>722</v>
      </c>
      <c r="J21" s="52">
        <f t="shared" si="17"/>
        <v>0</v>
      </c>
      <c r="K21" s="52">
        <f t="shared" si="17"/>
        <v>722</v>
      </c>
      <c r="L21" s="52">
        <f t="shared" si="17"/>
        <v>180.5</v>
      </c>
      <c r="M21" s="24">
        <f t="shared" ref="M21:M28" si="18">K21-K9</f>
        <v>-96</v>
      </c>
      <c r="O21" s="156"/>
      <c r="Q21"/>
      <c r="R21"/>
      <c r="S21"/>
      <c r="T21"/>
    </row>
    <row r="22" spans="1:20" s="11" customFormat="1" ht="20.25">
      <c r="A22" s="23">
        <v>19</v>
      </c>
      <c r="B22" s="25" t="str">
        <f t="shared" ref="B22:L22" si="19">B100</f>
        <v>Jelena Bistrova</v>
      </c>
      <c r="C22" s="52" t="str">
        <f t="shared" si="19"/>
        <v>02A</v>
      </c>
      <c r="D22" s="52">
        <f t="shared" si="19"/>
        <v>8</v>
      </c>
      <c r="E22" s="52">
        <f t="shared" si="19"/>
        <v>159</v>
      </c>
      <c r="F22" s="52">
        <f t="shared" si="19"/>
        <v>157</v>
      </c>
      <c r="G22" s="52">
        <f t="shared" si="19"/>
        <v>183</v>
      </c>
      <c r="H22" s="52">
        <f t="shared" si="19"/>
        <v>179</v>
      </c>
      <c r="I22" s="52">
        <f t="shared" si="19"/>
        <v>678</v>
      </c>
      <c r="J22" s="52">
        <f t="shared" si="19"/>
        <v>32</v>
      </c>
      <c r="K22" s="52">
        <f t="shared" si="19"/>
        <v>710</v>
      </c>
      <c r="L22" s="52">
        <f t="shared" si="19"/>
        <v>169.5</v>
      </c>
      <c r="M22" s="24">
        <f t="shared" si="18"/>
        <v>-88</v>
      </c>
      <c r="O22" s="156"/>
      <c r="Q22"/>
      <c r="R22"/>
      <c r="S22"/>
      <c r="T22"/>
    </row>
    <row r="23" spans="1:20" s="11" customFormat="1" ht="20.25">
      <c r="A23" s="23">
        <v>20</v>
      </c>
      <c r="B23" s="25" t="str">
        <f t="shared" ref="B23:L23" si="20">B101</f>
        <v>Matīss Mūrnieks</v>
      </c>
      <c r="C23" s="52" t="str">
        <f t="shared" si="20"/>
        <v>03C</v>
      </c>
      <c r="D23" s="52">
        <f t="shared" si="20"/>
        <v>0</v>
      </c>
      <c r="E23" s="52">
        <f t="shared" si="20"/>
        <v>202</v>
      </c>
      <c r="F23" s="52">
        <f t="shared" si="20"/>
        <v>176</v>
      </c>
      <c r="G23" s="52">
        <f t="shared" si="20"/>
        <v>153</v>
      </c>
      <c r="H23" s="52">
        <f t="shared" si="20"/>
        <v>166</v>
      </c>
      <c r="I23" s="52">
        <f t="shared" si="20"/>
        <v>697</v>
      </c>
      <c r="J23" s="52">
        <f t="shared" si="20"/>
        <v>0</v>
      </c>
      <c r="K23" s="52">
        <f t="shared" si="20"/>
        <v>697</v>
      </c>
      <c r="L23" s="52">
        <f t="shared" si="20"/>
        <v>174.25</v>
      </c>
      <c r="M23" s="24">
        <f t="shared" si="18"/>
        <v>-101</v>
      </c>
      <c r="O23" s="53"/>
      <c r="Q23"/>
      <c r="R23"/>
      <c r="S23"/>
      <c r="T23"/>
    </row>
    <row r="24" spans="1:20" s="11" customFormat="1" ht="20.25">
      <c r="A24" s="23">
        <v>21</v>
      </c>
      <c r="B24" s="25" t="str">
        <f t="shared" ref="B24:L24" si="21">B102</f>
        <v>Eduards Kobiļuks</v>
      </c>
      <c r="C24" s="52" t="str">
        <f t="shared" si="21"/>
        <v>02D</v>
      </c>
      <c r="D24" s="52">
        <f t="shared" si="21"/>
        <v>0</v>
      </c>
      <c r="E24" s="52">
        <f t="shared" si="21"/>
        <v>144</v>
      </c>
      <c r="F24" s="52">
        <f t="shared" si="21"/>
        <v>200</v>
      </c>
      <c r="G24" s="52">
        <f t="shared" si="21"/>
        <v>129</v>
      </c>
      <c r="H24" s="52">
        <f t="shared" si="21"/>
        <v>215</v>
      </c>
      <c r="I24" s="52">
        <f t="shared" si="21"/>
        <v>688</v>
      </c>
      <c r="J24" s="52">
        <f t="shared" si="21"/>
        <v>0</v>
      </c>
      <c r="K24" s="52">
        <f t="shared" si="21"/>
        <v>688</v>
      </c>
      <c r="L24" s="52">
        <f t="shared" si="21"/>
        <v>172</v>
      </c>
      <c r="M24" s="24">
        <f t="shared" si="18"/>
        <v>-94</v>
      </c>
      <c r="O24" s="53"/>
      <c r="Q24"/>
      <c r="R24"/>
      <c r="S24"/>
      <c r="T24"/>
    </row>
    <row r="25" spans="1:20" s="11" customFormat="1" ht="20.25">
      <c r="A25" s="23">
        <v>22</v>
      </c>
      <c r="B25" s="25" t="str">
        <f t="shared" ref="B25:L25" si="22">B103</f>
        <v>Elviss Volkops</v>
      </c>
      <c r="C25" s="52" t="str">
        <f t="shared" si="22"/>
        <v>03B</v>
      </c>
      <c r="D25" s="52">
        <f t="shared" si="22"/>
        <v>0</v>
      </c>
      <c r="E25" s="52">
        <f t="shared" si="22"/>
        <v>157</v>
      </c>
      <c r="F25" s="52">
        <f t="shared" si="22"/>
        <v>180</v>
      </c>
      <c r="G25" s="52">
        <f t="shared" si="22"/>
        <v>199</v>
      </c>
      <c r="H25" s="52">
        <f t="shared" si="22"/>
        <v>151</v>
      </c>
      <c r="I25" s="52">
        <f t="shared" si="22"/>
        <v>687</v>
      </c>
      <c r="J25" s="52">
        <f t="shared" si="22"/>
        <v>0</v>
      </c>
      <c r="K25" s="52">
        <f t="shared" si="22"/>
        <v>687</v>
      </c>
      <c r="L25" s="52">
        <f t="shared" si="22"/>
        <v>171.75</v>
      </c>
      <c r="M25" s="24">
        <f t="shared" si="18"/>
        <v>-89</v>
      </c>
      <c r="O25" s="53"/>
      <c r="Q25"/>
      <c r="R25"/>
      <c r="S25"/>
      <c r="T25"/>
    </row>
    <row r="26" spans="1:20" s="11" customFormat="1" ht="20.25">
      <c r="A26" s="23">
        <v>23</v>
      </c>
      <c r="B26" s="25" t="str">
        <f t="shared" ref="B26:L26" si="23">B104</f>
        <v>Jānis Nalivaiko</v>
      </c>
      <c r="C26" s="52" t="str">
        <f t="shared" si="23"/>
        <v>06B</v>
      </c>
      <c r="D26" s="52">
        <f t="shared" si="23"/>
        <v>0</v>
      </c>
      <c r="E26" s="52">
        <f t="shared" si="23"/>
        <v>192</v>
      </c>
      <c r="F26" s="52">
        <f t="shared" si="23"/>
        <v>145</v>
      </c>
      <c r="G26" s="52">
        <f t="shared" si="23"/>
        <v>189</v>
      </c>
      <c r="H26" s="52">
        <f t="shared" si="23"/>
        <v>125</v>
      </c>
      <c r="I26" s="52">
        <f t="shared" si="23"/>
        <v>651</v>
      </c>
      <c r="J26" s="52">
        <f t="shared" si="23"/>
        <v>0</v>
      </c>
      <c r="K26" s="52">
        <f t="shared" si="23"/>
        <v>651</v>
      </c>
      <c r="L26" s="52">
        <f t="shared" si="23"/>
        <v>162.75</v>
      </c>
      <c r="M26" s="24">
        <f t="shared" si="18"/>
        <v>-119</v>
      </c>
      <c r="O26" s="53"/>
      <c r="Q26"/>
      <c r="R26"/>
      <c r="S26"/>
      <c r="T26"/>
    </row>
    <row r="27" spans="1:20" ht="20.25">
      <c r="A27" s="23">
        <v>24</v>
      </c>
      <c r="B27" s="25" t="str">
        <f t="shared" ref="B27:L27" si="24">B105</f>
        <v>Kristaps Liecinieks</v>
      </c>
      <c r="C27" s="52" t="str">
        <f t="shared" si="24"/>
        <v>06C</v>
      </c>
      <c r="D27" s="52">
        <f t="shared" si="24"/>
        <v>0</v>
      </c>
      <c r="E27" s="52">
        <f t="shared" si="24"/>
        <v>134</v>
      </c>
      <c r="F27" s="52">
        <f t="shared" si="24"/>
        <v>163</v>
      </c>
      <c r="G27" s="52">
        <f t="shared" si="24"/>
        <v>199</v>
      </c>
      <c r="H27" s="52">
        <f t="shared" si="24"/>
        <v>119</v>
      </c>
      <c r="I27" s="52">
        <f t="shared" si="24"/>
        <v>615</v>
      </c>
      <c r="J27" s="52">
        <f t="shared" si="24"/>
        <v>0</v>
      </c>
      <c r="K27" s="52">
        <f t="shared" si="24"/>
        <v>615</v>
      </c>
      <c r="L27" s="52">
        <f t="shared" si="24"/>
        <v>153.75</v>
      </c>
      <c r="M27" s="24">
        <f t="shared" si="18"/>
        <v>-150</v>
      </c>
    </row>
    <row r="28" spans="1:20" ht="20.25">
      <c r="A28" s="23">
        <v>25</v>
      </c>
      <c r="B28" s="25" t="str">
        <f t="shared" ref="B28:L28" si="25">B106</f>
        <v>Toms Pultraks</v>
      </c>
      <c r="C28" s="52" t="str">
        <f t="shared" si="25"/>
        <v>05B</v>
      </c>
      <c r="D28" s="52">
        <f t="shared" si="25"/>
        <v>0</v>
      </c>
      <c r="E28" s="52">
        <f t="shared" si="25"/>
        <v>147</v>
      </c>
      <c r="F28" s="52">
        <f t="shared" si="25"/>
        <v>129</v>
      </c>
      <c r="G28" s="52">
        <f t="shared" si="25"/>
        <v>111</v>
      </c>
      <c r="H28" s="52">
        <f t="shared" si="25"/>
        <v>168</v>
      </c>
      <c r="I28" s="52">
        <f t="shared" si="25"/>
        <v>555</v>
      </c>
      <c r="J28" s="52">
        <f t="shared" si="25"/>
        <v>0</v>
      </c>
      <c r="K28" s="52">
        <f t="shared" si="25"/>
        <v>555</v>
      </c>
      <c r="L28" s="52">
        <f t="shared" si="25"/>
        <v>138.75</v>
      </c>
      <c r="M28" s="24">
        <f t="shared" si="18"/>
        <v>-209</v>
      </c>
    </row>
    <row r="29" spans="1:20" ht="1.5" customHeight="1">
      <c r="A29" s="23">
        <v>26</v>
      </c>
      <c r="B29" s="25">
        <f>B107</f>
        <v>0</v>
      </c>
      <c r="C29" s="25" t="e">
        <f>#REF!</f>
        <v>#REF!</v>
      </c>
      <c r="D29" s="25">
        <f t="shared" ref="D29:M29" si="26">C107</f>
        <v>0</v>
      </c>
      <c r="E29" s="25">
        <f t="shared" si="26"/>
        <v>0</v>
      </c>
      <c r="F29" s="25">
        <f t="shared" si="26"/>
        <v>0</v>
      </c>
      <c r="G29" s="25">
        <f t="shared" si="26"/>
        <v>0</v>
      </c>
      <c r="H29" s="25">
        <f t="shared" si="26"/>
        <v>0</v>
      </c>
      <c r="I29" s="25">
        <f t="shared" si="26"/>
        <v>0</v>
      </c>
      <c r="J29" s="25">
        <f t="shared" si="26"/>
        <v>0</v>
      </c>
      <c r="K29" s="25">
        <f t="shared" si="26"/>
        <v>0</v>
      </c>
      <c r="L29" s="25">
        <f t="shared" si="26"/>
        <v>0</v>
      </c>
      <c r="M29" s="25">
        <f t="shared" si="26"/>
        <v>0</v>
      </c>
      <c r="N29" s="24">
        <f>L29-K17</f>
        <v>-758</v>
      </c>
    </row>
    <row r="30" spans="1:20" ht="20.25" hidden="1">
      <c r="A30" s="23">
        <v>27</v>
      </c>
      <c r="B30" s="25">
        <f t="shared" ref="B30:M30" si="27">B108</f>
        <v>0</v>
      </c>
      <c r="C30" s="25">
        <f t="shared" si="27"/>
        <v>0</v>
      </c>
      <c r="D30" s="25">
        <f t="shared" si="27"/>
        <v>0</v>
      </c>
      <c r="E30" s="25">
        <f t="shared" si="27"/>
        <v>0</v>
      </c>
      <c r="F30" s="25">
        <f t="shared" si="27"/>
        <v>0</v>
      </c>
      <c r="G30" s="25">
        <f t="shared" si="27"/>
        <v>0</v>
      </c>
      <c r="H30" s="25">
        <f t="shared" si="27"/>
        <v>0</v>
      </c>
      <c r="I30" s="25">
        <f t="shared" si="27"/>
        <v>0</v>
      </c>
      <c r="J30" s="25">
        <f t="shared" si="27"/>
        <v>0</v>
      </c>
      <c r="K30" s="25">
        <f t="shared" si="27"/>
        <v>0</v>
      </c>
      <c r="L30" s="25">
        <f t="shared" si="27"/>
        <v>0</v>
      </c>
      <c r="M30" s="25">
        <f t="shared" si="27"/>
        <v>0</v>
      </c>
      <c r="N30" s="24">
        <f>L30-K18</f>
        <v>-752</v>
      </c>
    </row>
    <row r="31" spans="1:20" ht="20.25" hidden="1">
      <c r="A31" s="23">
        <v>33</v>
      </c>
      <c r="B31" s="25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24">
        <f>L31-K19</f>
        <v>-746</v>
      </c>
    </row>
    <row r="32" spans="1:20" ht="20.25" hidden="1">
      <c r="A32" s="23">
        <v>34</v>
      </c>
      <c r="B32" s="25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24" t="e">
        <f>L32-#REF!</f>
        <v>#REF!</v>
      </c>
    </row>
    <row r="33" spans="1:14" ht="20.25" hidden="1">
      <c r="A33" s="23">
        <v>35</v>
      </c>
      <c r="B33" s="25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24" t="e">
        <f>L33-#REF!</f>
        <v>#REF!</v>
      </c>
    </row>
    <row r="34" spans="1:14">
      <c r="B34" s="155" t="s">
        <v>14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</row>
    <row r="35" spans="1:14"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</row>
    <row r="36" spans="1:14" ht="45" hidden="1">
      <c r="A36" s="157" t="s">
        <v>19</v>
      </c>
      <c r="B36" s="157"/>
      <c r="C36" s="157"/>
      <c r="D36" s="157"/>
    </row>
    <row r="37" spans="1:14" ht="38.25" hidden="1" thickBot="1">
      <c r="A37" s="41" t="s">
        <v>0</v>
      </c>
      <c r="B37" s="42" t="s">
        <v>1</v>
      </c>
      <c r="C37" s="42" t="s">
        <v>10</v>
      </c>
      <c r="D37" s="43" t="s">
        <v>20</v>
      </c>
    </row>
    <row r="38" spans="1:14" ht="25.5" hidden="1" customHeight="1">
      <c r="A38" s="158">
        <v>1</v>
      </c>
      <c r="B38" s="44"/>
      <c r="C38" s="45"/>
      <c r="D38" s="46">
        <f>C39+C38</f>
        <v>0</v>
      </c>
    </row>
    <row r="39" spans="1:14" ht="25.5" hidden="1" customHeight="1">
      <c r="A39" s="159"/>
      <c r="B39" s="47"/>
      <c r="C39" s="48"/>
      <c r="D39" s="49">
        <f>C39+C38</f>
        <v>0</v>
      </c>
    </row>
    <row r="40" spans="1:14" ht="25.5" hidden="1" customHeight="1">
      <c r="A40" s="153">
        <v>2</v>
      </c>
      <c r="B40" s="44"/>
      <c r="C40" s="45"/>
      <c r="D40" s="46">
        <f>C40+C41</f>
        <v>0</v>
      </c>
    </row>
    <row r="41" spans="1:14" ht="25.5" hidden="1" customHeight="1">
      <c r="A41" s="154"/>
      <c r="B41" s="47"/>
      <c r="C41" s="48"/>
      <c r="D41" s="49">
        <f>C40+C41</f>
        <v>0</v>
      </c>
    </row>
    <row r="42" spans="1:14" ht="25.5" hidden="1" customHeight="1">
      <c r="A42" s="153">
        <v>3</v>
      </c>
      <c r="B42" s="44"/>
      <c r="C42" s="45"/>
      <c r="D42" s="46">
        <f>C43+C42</f>
        <v>0</v>
      </c>
    </row>
    <row r="43" spans="1:14" ht="23.25" hidden="1" thickBot="1">
      <c r="A43" s="154"/>
      <c r="B43" s="47"/>
      <c r="C43" s="48"/>
      <c r="D43" s="49">
        <f>C43+C42</f>
        <v>0</v>
      </c>
    </row>
    <row r="44" spans="1:14" ht="22.5" hidden="1">
      <c r="A44" s="153">
        <v>4</v>
      </c>
      <c r="B44" s="44"/>
      <c r="C44" s="45"/>
      <c r="D44" s="46">
        <f>C45+C44</f>
        <v>0</v>
      </c>
    </row>
    <row r="45" spans="1:14" ht="23.25" hidden="1" thickBot="1">
      <c r="A45" s="154"/>
      <c r="B45" s="47"/>
      <c r="C45" s="48"/>
      <c r="D45" s="49">
        <f>C45+C44</f>
        <v>0</v>
      </c>
    </row>
    <row r="46" spans="1:14" ht="22.5" hidden="1">
      <c r="A46" s="153">
        <v>5</v>
      </c>
      <c r="B46" s="44"/>
      <c r="C46" s="45"/>
      <c r="D46" s="46">
        <f>C47+C46</f>
        <v>0</v>
      </c>
    </row>
    <row r="47" spans="1:14" ht="23.25" hidden="1" thickBot="1">
      <c r="A47" s="154"/>
      <c r="B47" s="47"/>
      <c r="C47" s="48"/>
      <c r="D47" s="51">
        <f>C47+C46</f>
        <v>0</v>
      </c>
    </row>
    <row r="48" spans="1:14" ht="13.5" thickBot="1"/>
    <row r="49" spans="1:6" ht="24" thickBot="1">
      <c r="A49" s="149" t="s">
        <v>60</v>
      </c>
      <c r="B49" s="150"/>
      <c r="C49" s="150"/>
      <c r="D49" s="150"/>
      <c r="E49" s="150"/>
      <c r="F49" s="151"/>
    </row>
    <row r="50" spans="1:6" ht="16.5" thickBot="1">
      <c r="A50" s="18" t="s">
        <v>0</v>
      </c>
      <c r="B50" s="22" t="s">
        <v>1</v>
      </c>
      <c r="C50" s="19" t="s">
        <v>2</v>
      </c>
      <c r="D50" s="19" t="s">
        <v>3</v>
      </c>
      <c r="E50" s="19" t="s">
        <v>22</v>
      </c>
      <c r="F50" s="20" t="s">
        <v>10</v>
      </c>
    </row>
    <row r="51" spans="1:6" ht="16.5" thickBot="1">
      <c r="A51" s="38">
        <v>1</v>
      </c>
      <c r="B51" s="61" t="str">
        <f>B18</f>
        <v>Maksims Čerņakovs</v>
      </c>
      <c r="C51" s="62" t="s">
        <v>26</v>
      </c>
      <c r="D51" s="63">
        <v>0</v>
      </c>
      <c r="E51" s="62">
        <v>210</v>
      </c>
      <c r="F51" s="71">
        <f t="shared" ref="F51:F56" si="28">E51+D51</f>
        <v>210</v>
      </c>
    </row>
    <row r="52" spans="1:6" ht="16.5" thickBot="1">
      <c r="A52" s="39">
        <v>2</v>
      </c>
      <c r="B52" s="61" t="str">
        <f>B14</f>
        <v>Līva Vaivade</v>
      </c>
      <c r="C52" s="62" t="s">
        <v>74</v>
      </c>
      <c r="D52" s="63">
        <v>8</v>
      </c>
      <c r="E52" s="62">
        <v>199</v>
      </c>
      <c r="F52" s="71">
        <f t="shared" si="28"/>
        <v>207</v>
      </c>
    </row>
    <row r="53" spans="1:6" ht="17.25" thickTop="1" thickBot="1">
      <c r="A53" s="21">
        <v>3</v>
      </c>
      <c r="B53" s="61" t="str">
        <f>B13</f>
        <v>Jānis Zalītis</v>
      </c>
      <c r="C53" s="62" t="s">
        <v>35</v>
      </c>
      <c r="D53" s="63">
        <v>0</v>
      </c>
      <c r="E53" s="62">
        <v>194</v>
      </c>
      <c r="F53" s="71">
        <f t="shared" si="28"/>
        <v>194</v>
      </c>
    </row>
    <row r="54" spans="1:6" ht="16.5" thickBot="1">
      <c r="A54" s="17">
        <v>4</v>
      </c>
      <c r="B54" s="61" t="str">
        <f>B16</f>
        <v>Artūrs Perepjolkins</v>
      </c>
      <c r="C54" s="62" t="s">
        <v>70</v>
      </c>
      <c r="D54" s="63">
        <v>0</v>
      </c>
      <c r="E54" s="62">
        <v>180</v>
      </c>
      <c r="F54" s="71">
        <f t="shared" si="28"/>
        <v>180</v>
      </c>
    </row>
    <row r="55" spans="1:6" ht="16.5" thickBot="1">
      <c r="A55" s="17">
        <v>5</v>
      </c>
      <c r="B55" s="61" t="str">
        <f>B15</f>
        <v>Edgars Poišs</v>
      </c>
      <c r="C55" s="62" t="s">
        <v>85</v>
      </c>
      <c r="D55" s="63">
        <v>0</v>
      </c>
      <c r="E55" s="62">
        <v>175</v>
      </c>
      <c r="F55" s="71">
        <f t="shared" si="28"/>
        <v>175</v>
      </c>
    </row>
    <row r="56" spans="1:6" ht="16.5" thickBot="1">
      <c r="A56" s="6"/>
      <c r="B56" s="83" t="str">
        <f>B27</f>
        <v>Kristaps Liecinieks</v>
      </c>
      <c r="C56" s="62" t="s">
        <v>81</v>
      </c>
      <c r="D56" s="63">
        <v>0</v>
      </c>
      <c r="E56" s="62">
        <v>104</v>
      </c>
      <c r="F56" s="71">
        <f t="shared" si="28"/>
        <v>104</v>
      </c>
    </row>
    <row r="57" spans="1:6" ht="24" thickBot="1">
      <c r="A57" s="149" t="s">
        <v>62</v>
      </c>
      <c r="B57" s="150"/>
      <c r="C57" s="150"/>
      <c r="D57" s="150"/>
      <c r="E57" s="150"/>
      <c r="F57" s="151"/>
    </row>
    <row r="58" spans="1:6" ht="15.75">
      <c r="A58" s="6"/>
      <c r="B58" s="83"/>
      <c r="C58" s="84"/>
      <c r="D58" s="85"/>
      <c r="E58" s="84"/>
      <c r="F58" s="86"/>
    </row>
    <row r="59" spans="1:6" ht="13.5" thickBot="1"/>
    <row r="60" spans="1:6" ht="15.75">
      <c r="A60" s="13" t="s">
        <v>0</v>
      </c>
      <c r="B60" s="9" t="s">
        <v>1</v>
      </c>
      <c r="C60" s="9" t="s">
        <v>3</v>
      </c>
      <c r="D60" s="9" t="s">
        <v>57</v>
      </c>
      <c r="E60" s="78" t="s">
        <v>59</v>
      </c>
      <c r="F60" s="10" t="s">
        <v>10</v>
      </c>
    </row>
    <row r="61" spans="1:6" ht="25.5">
      <c r="A61" s="14">
        <v>1</v>
      </c>
      <c r="B61" s="58" t="str">
        <f>B67</f>
        <v>Daniels Vēzis</v>
      </c>
      <c r="C61" s="65">
        <v>0</v>
      </c>
      <c r="D61" s="65">
        <v>208</v>
      </c>
      <c r="E61" s="79"/>
      <c r="F61" s="50">
        <f>SUM(C61:E61)</f>
        <v>208</v>
      </c>
    </row>
    <row r="62" spans="1:6" ht="25.5">
      <c r="A62" s="14">
        <v>2</v>
      </c>
      <c r="B62" s="58" t="str">
        <f>B70</f>
        <v>Līva Vaivade</v>
      </c>
      <c r="C62" s="65">
        <v>8</v>
      </c>
      <c r="D62" s="65">
        <v>181</v>
      </c>
      <c r="E62" s="79"/>
      <c r="F62" s="50">
        <f>SUM(C62:E62)</f>
        <v>189</v>
      </c>
    </row>
    <row r="63" spans="1:6" ht="25.5">
      <c r="A63" s="14">
        <v>3</v>
      </c>
      <c r="B63" s="58" t="str">
        <f>B68</f>
        <v>Andis Dārziņš</v>
      </c>
      <c r="C63" s="65">
        <v>0</v>
      </c>
      <c r="D63" s="65">
        <v>185</v>
      </c>
      <c r="E63" s="79"/>
      <c r="F63" s="50">
        <f>SUM(C63:E63)</f>
        <v>185</v>
      </c>
    </row>
    <row r="64" spans="1:6" ht="26.25" thickBot="1">
      <c r="A64" s="15">
        <v>4</v>
      </c>
      <c r="B64" s="56" t="str">
        <f>B69</f>
        <v>Mārtiņš Vilnis</v>
      </c>
      <c r="C64" s="67">
        <v>0</v>
      </c>
      <c r="D64" s="67">
        <v>161</v>
      </c>
      <c r="E64" s="80"/>
      <c r="F64" s="68">
        <f>SUM(C64:E64)</f>
        <v>161</v>
      </c>
    </row>
    <row r="65" spans="1:6" ht="13.5" thickBot="1">
      <c r="A65" s="7"/>
      <c r="B65" s="8"/>
      <c r="C65" s="40"/>
      <c r="D65" s="40"/>
      <c r="E65" s="8"/>
      <c r="F65" s="8"/>
    </row>
    <row r="66" spans="1:6" ht="15.75">
      <c r="A66" s="13" t="s">
        <v>0</v>
      </c>
      <c r="B66" s="9" t="s">
        <v>1</v>
      </c>
      <c r="C66" s="9" t="s">
        <v>3</v>
      </c>
      <c r="D66" s="9" t="s">
        <v>57</v>
      </c>
      <c r="E66" s="9" t="s">
        <v>58</v>
      </c>
      <c r="F66" s="10" t="s">
        <v>10</v>
      </c>
    </row>
    <row r="67" spans="1:6" ht="25.5">
      <c r="A67" s="16"/>
      <c r="B67" s="54" t="str">
        <f>B4</f>
        <v>Daniels Vēzis</v>
      </c>
      <c r="C67" s="64">
        <v>0</v>
      </c>
      <c r="D67" s="64">
        <v>227</v>
      </c>
      <c r="E67" s="55">
        <v>226</v>
      </c>
      <c r="F67" s="81">
        <f t="shared" ref="F67:F76" si="29">SUM(E67+C67+C67+D67)</f>
        <v>453</v>
      </c>
    </row>
    <row r="68" spans="1:6" ht="25.5">
      <c r="A68" s="16"/>
      <c r="B68" s="54" t="str">
        <f>B8</f>
        <v>Andis Dārziņš</v>
      </c>
      <c r="C68" s="64">
        <v>0</v>
      </c>
      <c r="D68" s="64">
        <v>178</v>
      </c>
      <c r="E68" s="55">
        <v>267</v>
      </c>
      <c r="F68" s="81">
        <f t="shared" si="29"/>
        <v>445</v>
      </c>
    </row>
    <row r="69" spans="1:6" ht="25.5">
      <c r="A69" s="16"/>
      <c r="B69" s="54" t="str">
        <f>B11</f>
        <v>Mārtiņš Vilnis</v>
      </c>
      <c r="C69" s="64">
        <v>0</v>
      </c>
      <c r="D69" s="64">
        <v>225</v>
      </c>
      <c r="E69" s="55">
        <v>193</v>
      </c>
      <c r="F69" s="81">
        <f t="shared" si="29"/>
        <v>418</v>
      </c>
    </row>
    <row r="70" spans="1:6" ht="25.5">
      <c r="A70" s="36"/>
      <c r="B70" s="54" t="str">
        <f>B52</f>
        <v>Līva Vaivade</v>
      </c>
      <c r="C70" s="64">
        <v>8</v>
      </c>
      <c r="D70" s="64">
        <v>202</v>
      </c>
      <c r="E70" s="55">
        <v>193</v>
      </c>
      <c r="F70" s="81">
        <f t="shared" si="29"/>
        <v>411</v>
      </c>
    </row>
    <row r="71" spans="1:6" ht="25.5">
      <c r="A71" s="36" t="s">
        <v>56</v>
      </c>
      <c r="B71" s="54" t="str">
        <f>B51</f>
        <v>Maksims Čerņakovs</v>
      </c>
      <c r="C71" s="64">
        <v>0</v>
      </c>
      <c r="D71" s="64">
        <v>191</v>
      </c>
      <c r="E71" s="55">
        <v>204</v>
      </c>
      <c r="F71" s="81">
        <f t="shared" si="29"/>
        <v>395</v>
      </c>
    </row>
    <row r="72" spans="1:6" ht="25.5">
      <c r="A72" s="36" t="s">
        <v>17</v>
      </c>
      <c r="B72" s="54" t="str">
        <f>B6</f>
        <v>Māris Dukurs</v>
      </c>
      <c r="C72" s="64">
        <v>0</v>
      </c>
      <c r="D72" s="64">
        <v>203</v>
      </c>
      <c r="E72" s="55">
        <v>180</v>
      </c>
      <c r="F72" s="81">
        <f t="shared" si="29"/>
        <v>383</v>
      </c>
    </row>
    <row r="73" spans="1:6" ht="25.5">
      <c r="A73" s="36" t="s">
        <v>18</v>
      </c>
      <c r="B73" s="54" t="str">
        <f>B7</f>
        <v>Peteris Cimdiņš</v>
      </c>
      <c r="C73" s="64">
        <v>0</v>
      </c>
      <c r="D73" s="64">
        <v>212</v>
      </c>
      <c r="E73" s="55">
        <v>166</v>
      </c>
      <c r="F73" s="81">
        <f t="shared" si="29"/>
        <v>378</v>
      </c>
    </row>
    <row r="74" spans="1:6" ht="25.5">
      <c r="A74" s="36" t="s">
        <v>16</v>
      </c>
      <c r="B74" s="54" t="str">
        <f>B5</f>
        <v>Ints Krievkalns</v>
      </c>
      <c r="C74" s="64">
        <v>0</v>
      </c>
      <c r="D74" s="64">
        <v>174</v>
      </c>
      <c r="E74" s="55">
        <v>185</v>
      </c>
      <c r="F74" s="81">
        <f t="shared" si="29"/>
        <v>359</v>
      </c>
    </row>
    <row r="75" spans="1:6" ht="25.5">
      <c r="A75" s="36" t="s">
        <v>54</v>
      </c>
      <c r="B75" s="54" t="str">
        <f>B10</f>
        <v>Vladimirs Pribiļevs</v>
      </c>
      <c r="C75" s="64">
        <v>0</v>
      </c>
      <c r="D75" s="64">
        <v>187</v>
      </c>
      <c r="E75" s="55">
        <v>170</v>
      </c>
      <c r="F75" s="81">
        <f t="shared" si="29"/>
        <v>357</v>
      </c>
    </row>
    <row r="76" spans="1:6" ht="26.25" thickBot="1">
      <c r="A76" s="37" t="s">
        <v>55</v>
      </c>
      <c r="B76" s="56" t="str">
        <f>B12</f>
        <v>Andrejs Zilgalvis</v>
      </c>
      <c r="C76" s="66">
        <v>0</v>
      </c>
      <c r="D76" s="66">
        <v>139</v>
      </c>
      <c r="E76" s="57">
        <v>191</v>
      </c>
      <c r="F76" s="82">
        <f t="shared" si="29"/>
        <v>330</v>
      </c>
    </row>
    <row r="78" spans="1:6" ht="13.5" thickBot="1"/>
    <row r="79" spans="1:6" ht="24" thickBot="1">
      <c r="A79" s="149" t="s">
        <v>66</v>
      </c>
      <c r="B79" s="150"/>
      <c r="C79" s="150"/>
      <c r="D79" s="150"/>
      <c r="E79" s="150"/>
      <c r="F79" s="151"/>
    </row>
    <row r="80" spans="1:6" ht="13.5" thickBot="1"/>
    <row r="81" spans="1:12" ht="31.5">
      <c r="A81" s="2" t="s">
        <v>0</v>
      </c>
      <c r="B81" s="3" t="s">
        <v>1</v>
      </c>
      <c r="C81" s="70" t="s">
        <v>3</v>
      </c>
      <c r="D81" s="70" t="s">
        <v>4</v>
      </c>
      <c r="E81" s="70" t="s">
        <v>5</v>
      </c>
      <c r="F81" s="70" t="s">
        <v>6</v>
      </c>
      <c r="G81" s="70" t="s">
        <v>7</v>
      </c>
      <c r="H81" s="70" t="s">
        <v>8</v>
      </c>
      <c r="I81" s="3" t="s">
        <v>9</v>
      </c>
      <c r="J81" s="3" t="s">
        <v>12</v>
      </c>
      <c r="K81" s="3" t="s">
        <v>10</v>
      </c>
      <c r="L81" s="4" t="s">
        <v>13</v>
      </c>
    </row>
    <row r="82" spans="1:12" ht="18">
      <c r="A82" s="87">
        <v>1</v>
      </c>
      <c r="B82" s="97" t="s">
        <v>96</v>
      </c>
      <c r="C82" s="98" t="s">
        <v>35</v>
      </c>
      <c r="D82" s="99">
        <v>0</v>
      </c>
      <c r="E82" s="100">
        <v>289</v>
      </c>
      <c r="F82" s="101">
        <v>268</v>
      </c>
      <c r="G82" s="101">
        <v>224</v>
      </c>
      <c r="H82" s="102">
        <v>197</v>
      </c>
      <c r="I82" s="103">
        <f t="shared" ref="I82:I106" si="30">SUM(E82:H82)</f>
        <v>978</v>
      </c>
      <c r="J82" s="103">
        <f t="shared" ref="J82:J106" si="31">D82*(COUNT(E82:H82))</f>
        <v>0</v>
      </c>
      <c r="K82" s="103">
        <f t="shared" ref="K82:K106" si="32">SUM(I82:J82)</f>
        <v>978</v>
      </c>
      <c r="L82" s="103">
        <f t="shared" ref="L82:L106" si="33">(AVERAGE(E82:H82))</f>
        <v>244.5</v>
      </c>
    </row>
    <row r="83" spans="1:12" ht="18">
      <c r="A83" s="87">
        <v>2</v>
      </c>
      <c r="B83" s="104" t="s">
        <v>93</v>
      </c>
      <c r="C83" s="105" t="s">
        <v>26</v>
      </c>
      <c r="D83" s="106">
        <v>0</v>
      </c>
      <c r="E83" s="107">
        <v>181</v>
      </c>
      <c r="F83" s="108">
        <v>235</v>
      </c>
      <c r="G83" s="108">
        <v>236</v>
      </c>
      <c r="H83" s="102">
        <v>235</v>
      </c>
      <c r="I83" s="12">
        <f t="shared" si="30"/>
        <v>887</v>
      </c>
      <c r="J83" s="12">
        <f t="shared" si="31"/>
        <v>0</v>
      </c>
      <c r="K83" s="12">
        <f t="shared" si="32"/>
        <v>887</v>
      </c>
      <c r="L83" s="12">
        <f t="shared" si="33"/>
        <v>221.75</v>
      </c>
    </row>
    <row r="84" spans="1:12" ht="18">
      <c r="A84" s="87">
        <v>3</v>
      </c>
      <c r="B84" s="104" t="s">
        <v>84</v>
      </c>
      <c r="C84" s="105" t="s">
        <v>85</v>
      </c>
      <c r="D84" s="106">
        <v>0</v>
      </c>
      <c r="E84" s="107">
        <v>175</v>
      </c>
      <c r="F84" s="108">
        <v>280</v>
      </c>
      <c r="G84" s="108">
        <v>213</v>
      </c>
      <c r="H84" s="102">
        <v>207</v>
      </c>
      <c r="I84" s="12">
        <f t="shared" si="30"/>
        <v>875</v>
      </c>
      <c r="J84" s="12">
        <f t="shared" si="31"/>
        <v>0</v>
      </c>
      <c r="K84" s="12">
        <f t="shared" si="32"/>
        <v>875</v>
      </c>
      <c r="L84" s="12">
        <f t="shared" si="33"/>
        <v>218.75</v>
      </c>
    </row>
    <row r="85" spans="1:12" ht="18">
      <c r="A85" s="87">
        <v>4</v>
      </c>
      <c r="B85" s="104" t="s">
        <v>49</v>
      </c>
      <c r="C85" s="105" t="s">
        <v>38</v>
      </c>
      <c r="D85" s="106">
        <v>0</v>
      </c>
      <c r="E85" s="107">
        <v>217</v>
      </c>
      <c r="F85" s="108">
        <v>224</v>
      </c>
      <c r="G85" s="108">
        <v>203</v>
      </c>
      <c r="H85" s="102">
        <v>213</v>
      </c>
      <c r="I85" s="12">
        <f t="shared" si="30"/>
        <v>857</v>
      </c>
      <c r="J85" s="12">
        <f t="shared" si="31"/>
        <v>0</v>
      </c>
      <c r="K85" s="12">
        <f t="shared" si="32"/>
        <v>857</v>
      </c>
      <c r="L85" s="12">
        <f t="shared" si="33"/>
        <v>214.25</v>
      </c>
    </row>
    <row r="86" spans="1:12" ht="18">
      <c r="A86" s="87">
        <v>5</v>
      </c>
      <c r="B86" s="104" t="s">
        <v>80</v>
      </c>
      <c r="C86" s="105" t="s">
        <v>81</v>
      </c>
      <c r="D86" s="106">
        <v>0</v>
      </c>
      <c r="E86" s="107">
        <v>244</v>
      </c>
      <c r="F86" s="108">
        <v>181</v>
      </c>
      <c r="G86" s="108">
        <v>200</v>
      </c>
      <c r="H86" s="102">
        <v>222</v>
      </c>
      <c r="I86" s="12">
        <f t="shared" si="30"/>
        <v>847</v>
      </c>
      <c r="J86" s="12">
        <f t="shared" si="31"/>
        <v>0</v>
      </c>
      <c r="K86" s="12">
        <f t="shared" si="32"/>
        <v>847</v>
      </c>
      <c r="L86" s="12">
        <f t="shared" si="33"/>
        <v>211.75</v>
      </c>
    </row>
    <row r="87" spans="1:12" ht="18">
      <c r="A87" s="87">
        <v>6</v>
      </c>
      <c r="B87" s="104" t="s">
        <v>75</v>
      </c>
      <c r="C87" s="109" t="s">
        <v>76</v>
      </c>
      <c r="D87" s="106">
        <v>0</v>
      </c>
      <c r="E87" s="107">
        <v>189</v>
      </c>
      <c r="F87" s="108">
        <v>216</v>
      </c>
      <c r="G87" s="108">
        <v>230</v>
      </c>
      <c r="H87" s="102">
        <v>183</v>
      </c>
      <c r="I87" s="12">
        <f t="shared" si="30"/>
        <v>818</v>
      </c>
      <c r="J87" s="12">
        <f t="shared" si="31"/>
        <v>0</v>
      </c>
      <c r="K87" s="12">
        <f t="shared" si="32"/>
        <v>818</v>
      </c>
      <c r="L87" s="12">
        <f t="shared" si="33"/>
        <v>204.5</v>
      </c>
    </row>
    <row r="88" spans="1:12" ht="18">
      <c r="A88" s="87">
        <v>7</v>
      </c>
      <c r="B88" s="104" t="s">
        <v>77</v>
      </c>
      <c r="C88" s="105" t="s">
        <v>78</v>
      </c>
      <c r="D88" s="106">
        <v>0</v>
      </c>
      <c r="E88" s="110">
        <v>215</v>
      </c>
      <c r="F88" s="108">
        <v>215</v>
      </c>
      <c r="G88" s="108">
        <v>183</v>
      </c>
      <c r="H88" s="102">
        <v>185</v>
      </c>
      <c r="I88" s="12">
        <f t="shared" si="30"/>
        <v>798</v>
      </c>
      <c r="J88" s="12">
        <f t="shared" si="31"/>
        <v>0</v>
      </c>
      <c r="K88" s="12">
        <f t="shared" si="32"/>
        <v>798</v>
      </c>
      <c r="L88" s="12">
        <f t="shared" si="33"/>
        <v>199.5</v>
      </c>
    </row>
    <row r="89" spans="1:12" ht="18">
      <c r="A89" s="87">
        <v>8</v>
      </c>
      <c r="B89" s="104" t="s">
        <v>24</v>
      </c>
      <c r="C89" s="105" t="s">
        <v>53</v>
      </c>
      <c r="D89" s="106">
        <v>0</v>
      </c>
      <c r="E89" s="107">
        <v>234</v>
      </c>
      <c r="F89" s="108">
        <v>148</v>
      </c>
      <c r="G89" s="108">
        <v>190</v>
      </c>
      <c r="H89" s="102">
        <v>226</v>
      </c>
      <c r="I89" s="12">
        <f t="shared" si="30"/>
        <v>798</v>
      </c>
      <c r="J89" s="12">
        <f t="shared" si="31"/>
        <v>0</v>
      </c>
      <c r="K89" s="12">
        <f t="shared" si="32"/>
        <v>798</v>
      </c>
      <c r="L89" s="12">
        <f t="shared" si="33"/>
        <v>199.5</v>
      </c>
    </row>
    <row r="90" spans="1:12" ht="18">
      <c r="A90" s="87">
        <v>9</v>
      </c>
      <c r="B90" s="104" t="s">
        <v>91</v>
      </c>
      <c r="C90" s="105" t="s">
        <v>92</v>
      </c>
      <c r="D90" s="106">
        <v>0</v>
      </c>
      <c r="E90" s="107">
        <v>237</v>
      </c>
      <c r="F90" s="108">
        <v>175</v>
      </c>
      <c r="G90" s="108">
        <v>191</v>
      </c>
      <c r="H90" s="102">
        <v>179</v>
      </c>
      <c r="I90" s="12">
        <f t="shared" si="30"/>
        <v>782</v>
      </c>
      <c r="J90" s="12">
        <f t="shared" si="31"/>
        <v>0</v>
      </c>
      <c r="K90" s="12">
        <f t="shared" si="32"/>
        <v>782</v>
      </c>
      <c r="L90" s="12">
        <f t="shared" si="33"/>
        <v>195.5</v>
      </c>
    </row>
    <row r="91" spans="1:12" ht="18">
      <c r="A91" s="87">
        <v>10</v>
      </c>
      <c r="B91" s="104" t="s">
        <v>46</v>
      </c>
      <c r="C91" s="105" t="s">
        <v>87</v>
      </c>
      <c r="D91" s="106">
        <v>0</v>
      </c>
      <c r="E91" s="107">
        <v>172</v>
      </c>
      <c r="F91" s="108">
        <v>189</v>
      </c>
      <c r="G91" s="108">
        <v>201</v>
      </c>
      <c r="H91" s="102">
        <v>214</v>
      </c>
      <c r="I91" s="12">
        <f t="shared" si="30"/>
        <v>776</v>
      </c>
      <c r="J91" s="12">
        <f t="shared" si="31"/>
        <v>0</v>
      </c>
      <c r="K91" s="12">
        <f t="shared" si="32"/>
        <v>776</v>
      </c>
      <c r="L91" s="12">
        <f t="shared" si="33"/>
        <v>194</v>
      </c>
    </row>
    <row r="92" spans="1:12" ht="18">
      <c r="A92" s="87">
        <v>11</v>
      </c>
      <c r="B92" s="104" t="s">
        <v>69</v>
      </c>
      <c r="C92" s="105" t="s">
        <v>70</v>
      </c>
      <c r="D92" s="106">
        <v>8</v>
      </c>
      <c r="E92" s="107">
        <v>203</v>
      </c>
      <c r="F92" s="108">
        <v>204</v>
      </c>
      <c r="G92" s="108">
        <v>173</v>
      </c>
      <c r="H92" s="102">
        <v>158</v>
      </c>
      <c r="I92" s="12">
        <f t="shared" si="30"/>
        <v>738</v>
      </c>
      <c r="J92" s="12">
        <f t="shared" si="31"/>
        <v>32</v>
      </c>
      <c r="K92" s="12">
        <f t="shared" si="32"/>
        <v>770</v>
      </c>
      <c r="L92" s="12">
        <f t="shared" si="33"/>
        <v>184.5</v>
      </c>
    </row>
    <row r="93" spans="1:12" ht="18">
      <c r="A93" s="87">
        <v>12</v>
      </c>
      <c r="B93" s="104" t="s">
        <v>25</v>
      </c>
      <c r="C93" s="105" t="s">
        <v>90</v>
      </c>
      <c r="D93" s="106">
        <v>0</v>
      </c>
      <c r="E93" s="107">
        <v>100</v>
      </c>
      <c r="F93" s="108">
        <v>249</v>
      </c>
      <c r="G93" s="108">
        <v>236</v>
      </c>
      <c r="H93" s="102">
        <v>180</v>
      </c>
      <c r="I93" s="12">
        <f t="shared" si="30"/>
        <v>765</v>
      </c>
      <c r="J93" s="12">
        <f t="shared" si="31"/>
        <v>0</v>
      </c>
      <c r="K93" s="12">
        <f t="shared" si="32"/>
        <v>765</v>
      </c>
      <c r="L93" s="12">
        <f t="shared" si="33"/>
        <v>191.25</v>
      </c>
    </row>
    <row r="94" spans="1:12" ht="18">
      <c r="A94" s="87">
        <v>13</v>
      </c>
      <c r="B94" s="104" t="s">
        <v>23</v>
      </c>
      <c r="C94" s="105" t="s">
        <v>71</v>
      </c>
      <c r="D94" s="106">
        <v>0</v>
      </c>
      <c r="E94" s="107">
        <v>167</v>
      </c>
      <c r="F94" s="108">
        <v>197</v>
      </c>
      <c r="G94" s="108">
        <v>199</v>
      </c>
      <c r="H94" s="102">
        <v>201</v>
      </c>
      <c r="I94" s="12">
        <f t="shared" si="30"/>
        <v>764</v>
      </c>
      <c r="J94" s="12">
        <f t="shared" si="31"/>
        <v>0</v>
      </c>
      <c r="K94" s="12">
        <f t="shared" si="32"/>
        <v>764</v>
      </c>
      <c r="L94" s="12">
        <f t="shared" si="33"/>
        <v>191</v>
      </c>
    </row>
    <row r="95" spans="1:12" ht="18">
      <c r="A95" s="87">
        <v>14</v>
      </c>
      <c r="B95" s="104" t="s">
        <v>45</v>
      </c>
      <c r="C95" s="105" t="s">
        <v>95</v>
      </c>
      <c r="D95" s="106">
        <v>0</v>
      </c>
      <c r="E95" s="107">
        <v>210</v>
      </c>
      <c r="F95" s="108">
        <v>156</v>
      </c>
      <c r="G95" s="108">
        <v>209</v>
      </c>
      <c r="H95" s="102">
        <v>183</v>
      </c>
      <c r="I95" s="12">
        <f t="shared" si="30"/>
        <v>758</v>
      </c>
      <c r="J95" s="12">
        <f t="shared" si="31"/>
        <v>0</v>
      </c>
      <c r="K95" s="12">
        <f t="shared" si="32"/>
        <v>758</v>
      </c>
      <c r="L95" s="12">
        <f t="shared" si="33"/>
        <v>189.5</v>
      </c>
    </row>
    <row r="96" spans="1:12" ht="18">
      <c r="A96" s="87">
        <v>15</v>
      </c>
      <c r="B96" s="104" t="s">
        <v>47</v>
      </c>
      <c r="C96" s="105" t="s">
        <v>88</v>
      </c>
      <c r="D96" s="106">
        <v>0</v>
      </c>
      <c r="E96" s="107">
        <v>161</v>
      </c>
      <c r="F96" s="108">
        <v>207</v>
      </c>
      <c r="G96" s="108">
        <v>202</v>
      </c>
      <c r="H96" s="102">
        <v>182</v>
      </c>
      <c r="I96" s="12">
        <f t="shared" si="30"/>
        <v>752</v>
      </c>
      <c r="J96" s="12">
        <f t="shared" si="31"/>
        <v>0</v>
      </c>
      <c r="K96" s="12">
        <f t="shared" si="32"/>
        <v>752</v>
      </c>
      <c r="L96" s="12">
        <f t="shared" si="33"/>
        <v>188</v>
      </c>
    </row>
    <row r="97" spans="1:12" ht="18">
      <c r="A97" s="87">
        <v>16</v>
      </c>
      <c r="B97" s="104" t="s">
        <v>48</v>
      </c>
      <c r="C97" s="105" t="s">
        <v>86</v>
      </c>
      <c r="D97" s="106">
        <v>0</v>
      </c>
      <c r="E97" s="110">
        <v>215</v>
      </c>
      <c r="F97" s="108">
        <v>173</v>
      </c>
      <c r="G97" s="108">
        <v>180</v>
      </c>
      <c r="H97" s="102">
        <v>178</v>
      </c>
      <c r="I97" s="12">
        <f t="shared" si="30"/>
        <v>746</v>
      </c>
      <c r="J97" s="12">
        <f t="shared" si="31"/>
        <v>0</v>
      </c>
      <c r="K97" s="12">
        <f t="shared" si="32"/>
        <v>746</v>
      </c>
      <c r="L97" s="12">
        <f t="shared" si="33"/>
        <v>186.5</v>
      </c>
    </row>
    <row r="98" spans="1:12" ht="18">
      <c r="A98" s="87">
        <v>17</v>
      </c>
      <c r="B98" s="104" t="s">
        <v>89</v>
      </c>
      <c r="C98" s="105" t="s">
        <v>29</v>
      </c>
      <c r="D98" s="106">
        <v>0</v>
      </c>
      <c r="E98" s="107">
        <v>211</v>
      </c>
      <c r="F98" s="108">
        <v>186</v>
      </c>
      <c r="G98" s="108">
        <v>167</v>
      </c>
      <c r="H98" s="102">
        <v>179</v>
      </c>
      <c r="I98" s="12">
        <f t="shared" si="30"/>
        <v>743</v>
      </c>
      <c r="J98" s="12">
        <f t="shared" si="31"/>
        <v>0</v>
      </c>
      <c r="K98" s="12">
        <f t="shared" si="32"/>
        <v>743</v>
      </c>
      <c r="L98" s="12">
        <f t="shared" si="33"/>
        <v>185.75</v>
      </c>
    </row>
    <row r="99" spans="1:12" ht="18">
      <c r="A99" s="87">
        <v>18</v>
      </c>
      <c r="B99" s="104" t="s">
        <v>28</v>
      </c>
      <c r="C99" s="105" t="s">
        <v>72</v>
      </c>
      <c r="D99" s="106">
        <v>0</v>
      </c>
      <c r="E99" s="107">
        <v>216</v>
      </c>
      <c r="F99" s="108">
        <v>178</v>
      </c>
      <c r="G99" s="108">
        <v>161</v>
      </c>
      <c r="H99" s="102">
        <v>167</v>
      </c>
      <c r="I99" s="12">
        <f t="shared" si="30"/>
        <v>722</v>
      </c>
      <c r="J99" s="12">
        <f t="shared" si="31"/>
        <v>0</v>
      </c>
      <c r="K99" s="12">
        <f t="shared" si="32"/>
        <v>722</v>
      </c>
      <c r="L99" s="12">
        <f t="shared" si="33"/>
        <v>180.5</v>
      </c>
    </row>
    <row r="100" spans="1:12" ht="18">
      <c r="A100" s="87">
        <v>19</v>
      </c>
      <c r="B100" s="104" t="s">
        <v>73</v>
      </c>
      <c r="C100" s="109" t="s">
        <v>74</v>
      </c>
      <c r="D100" s="106">
        <v>8</v>
      </c>
      <c r="E100" s="107">
        <v>159</v>
      </c>
      <c r="F100" s="108">
        <v>157</v>
      </c>
      <c r="G100" s="108">
        <v>183</v>
      </c>
      <c r="H100" s="102">
        <v>179</v>
      </c>
      <c r="I100" s="12">
        <f t="shared" si="30"/>
        <v>678</v>
      </c>
      <c r="J100" s="12">
        <f t="shared" si="31"/>
        <v>32</v>
      </c>
      <c r="K100" s="12">
        <f t="shared" si="32"/>
        <v>710</v>
      </c>
      <c r="L100" s="12">
        <f t="shared" si="33"/>
        <v>169.5</v>
      </c>
    </row>
    <row r="101" spans="1:12" ht="18">
      <c r="A101" s="87">
        <v>20</v>
      </c>
      <c r="B101" s="104" t="s">
        <v>42</v>
      </c>
      <c r="C101" s="105" t="s">
        <v>83</v>
      </c>
      <c r="D101" s="106">
        <v>0</v>
      </c>
      <c r="E101" s="107">
        <v>202</v>
      </c>
      <c r="F101" s="108">
        <v>176</v>
      </c>
      <c r="G101" s="108">
        <v>153</v>
      </c>
      <c r="H101" s="102">
        <v>166</v>
      </c>
      <c r="I101" s="12">
        <f t="shared" si="30"/>
        <v>697</v>
      </c>
      <c r="J101" s="12">
        <f t="shared" si="31"/>
        <v>0</v>
      </c>
      <c r="K101" s="12">
        <f t="shared" si="32"/>
        <v>697</v>
      </c>
      <c r="L101" s="12">
        <f t="shared" si="33"/>
        <v>174.25</v>
      </c>
    </row>
    <row r="102" spans="1:12" ht="18">
      <c r="A102" s="87">
        <v>21</v>
      </c>
      <c r="B102" s="104" t="s">
        <v>51</v>
      </c>
      <c r="C102" s="105" t="s">
        <v>79</v>
      </c>
      <c r="D102" s="106">
        <v>0</v>
      </c>
      <c r="E102" s="107">
        <v>144</v>
      </c>
      <c r="F102" s="108">
        <v>200</v>
      </c>
      <c r="G102" s="108">
        <v>129</v>
      </c>
      <c r="H102" s="102">
        <v>215</v>
      </c>
      <c r="I102" s="12">
        <f t="shared" si="30"/>
        <v>688</v>
      </c>
      <c r="J102" s="12">
        <f t="shared" si="31"/>
        <v>0</v>
      </c>
      <c r="K102" s="12">
        <f t="shared" si="32"/>
        <v>688</v>
      </c>
      <c r="L102" s="12">
        <f t="shared" si="33"/>
        <v>172</v>
      </c>
    </row>
    <row r="103" spans="1:12" ht="18">
      <c r="A103" s="87">
        <v>22</v>
      </c>
      <c r="B103" s="104" t="s">
        <v>44</v>
      </c>
      <c r="C103" s="105" t="s">
        <v>82</v>
      </c>
      <c r="D103" s="106">
        <v>0</v>
      </c>
      <c r="E103" s="107">
        <v>157</v>
      </c>
      <c r="F103" s="108">
        <v>180</v>
      </c>
      <c r="G103" s="108">
        <v>199</v>
      </c>
      <c r="H103" s="102">
        <v>151</v>
      </c>
      <c r="I103" s="12">
        <f t="shared" si="30"/>
        <v>687</v>
      </c>
      <c r="J103" s="12">
        <f t="shared" si="31"/>
        <v>0</v>
      </c>
      <c r="K103" s="12">
        <f t="shared" si="32"/>
        <v>687</v>
      </c>
      <c r="L103" s="12">
        <f t="shared" si="33"/>
        <v>171.75</v>
      </c>
    </row>
    <row r="104" spans="1:12" ht="18">
      <c r="A104" s="87">
        <v>23</v>
      </c>
      <c r="B104" s="104" t="s">
        <v>94</v>
      </c>
      <c r="C104" s="105" t="s">
        <v>27</v>
      </c>
      <c r="D104" s="106">
        <v>0</v>
      </c>
      <c r="E104" s="107">
        <v>192</v>
      </c>
      <c r="F104" s="108">
        <v>145</v>
      </c>
      <c r="G104" s="108">
        <v>189</v>
      </c>
      <c r="H104" s="102">
        <v>125</v>
      </c>
      <c r="I104" s="12">
        <f t="shared" si="30"/>
        <v>651</v>
      </c>
      <c r="J104" s="12">
        <f t="shared" si="31"/>
        <v>0</v>
      </c>
      <c r="K104" s="12">
        <f t="shared" si="32"/>
        <v>651</v>
      </c>
      <c r="L104" s="12">
        <f t="shared" si="33"/>
        <v>162.75</v>
      </c>
    </row>
    <row r="105" spans="1:12" ht="18">
      <c r="A105" s="87">
        <v>24</v>
      </c>
      <c r="B105" s="104" t="s">
        <v>30</v>
      </c>
      <c r="C105" s="105" t="s">
        <v>41</v>
      </c>
      <c r="D105" s="106">
        <v>0</v>
      </c>
      <c r="E105" s="107">
        <v>134</v>
      </c>
      <c r="F105" s="108">
        <v>163</v>
      </c>
      <c r="G105" s="108">
        <v>199</v>
      </c>
      <c r="H105" s="102">
        <v>119</v>
      </c>
      <c r="I105" s="12">
        <f t="shared" si="30"/>
        <v>615</v>
      </c>
      <c r="J105" s="12">
        <f t="shared" si="31"/>
        <v>0</v>
      </c>
      <c r="K105" s="12">
        <f t="shared" si="32"/>
        <v>615</v>
      </c>
      <c r="L105" s="12">
        <f t="shared" si="33"/>
        <v>153.75</v>
      </c>
    </row>
    <row r="106" spans="1:12" ht="18.75" thickBot="1">
      <c r="A106" s="87">
        <v>25</v>
      </c>
      <c r="B106" s="111" t="s">
        <v>21</v>
      </c>
      <c r="C106" s="112" t="s">
        <v>39</v>
      </c>
      <c r="D106" s="106">
        <v>0</v>
      </c>
      <c r="E106" s="113">
        <v>147</v>
      </c>
      <c r="F106" s="114">
        <v>129</v>
      </c>
      <c r="G106" s="114">
        <v>111</v>
      </c>
      <c r="H106" s="115">
        <v>168</v>
      </c>
      <c r="I106" s="12">
        <f t="shared" si="30"/>
        <v>555</v>
      </c>
      <c r="J106" s="12">
        <f t="shared" si="31"/>
        <v>0</v>
      </c>
      <c r="K106" s="12">
        <f t="shared" si="32"/>
        <v>555</v>
      </c>
      <c r="L106" s="12">
        <f t="shared" si="33"/>
        <v>138.75</v>
      </c>
    </row>
    <row r="107" spans="1:12">
      <c r="C107" s="5"/>
      <c r="J107" s="1"/>
    </row>
  </sheetData>
  <mergeCells count="12">
    <mergeCell ref="O4:O22"/>
    <mergeCell ref="B34:M35"/>
    <mergeCell ref="A36:D36"/>
    <mergeCell ref="A38:A39"/>
    <mergeCell ref="A40:A41"/>
    <mergeCell ref="A79:F79"/>
    <mergeCell ref="A1:N1"/>
    <mergeCell ref="A42:A43"/>
    <mergeCell ref="A44:A45"/>
    <mergeCell ref="A46:A47"/>
    <mergeCell ref="A49:F49"/>
    <mergeCell ref="A57:F5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86"/>
  <sheetViews>
    <sheetView zoomScale="60" zoomScaleNormal="60" workbookViewId="0">
      <selection sqref="A1:XFD1048576"/>
    </sheetView>
  </sheetViews>
  <sheetFormatPr defaultRowHeight="12.75" outlineLevelCol="1"/>
  <cols>
    <col min="1" max="1" width="9.42578125" style="1" bestFit="1" customWidth="1"/>
    <col min="2" max="2" width="44.85546875" bestFit="1" customWidth="1"/>
    <col min="3" max="3" width="11.7109375" style="1" customWidth="1" outlineLevel="1"/>
    <col min="4" max="4" width="11.7109375" style="5" customWidth="1"/>
    <col min="5" max="10" width="11.7109375" style="5" customWidth="1" outlineLevel="1"/>
    <col min="11" max="11" width="11.7109375" style="5" customWidth="1"/>
    <col min="12" max="13" width="11.7109375" style="1" customWidth="1"/>
    <col min="14" max="14" width="7.42578125" customWidth="1"/>
    <col min="15" max="15" width="3.7109375" customWidth="1"/>
    <col min="16" max="16" width="9.28515625" bestFit="1" customWidth="1"/>
    <col min="17" max="17" width="37.42578125" bestFit="1" customWidth="1"/>
    <col min="18" max="18" width="12.5703125" bestFit="1" customWidth="1"/>
    <col min="19" max="19" width="19.140625" bestFit="1" customWidth="1"/>
  </cols>
  <sheetData>
    <row r="1" spans="1:19" ht="35.25">
      <c r="A1" s="152" t="s">
        <v>101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9" ht="13.5" thickBot="1">
      <c r="R2" s="1"/>
      <c r="S2" s="1"/>
    </row>
    <row r="3" spans="1:19" ht="30.75" thickBot="1">
      <c r="A3" s="26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9</v>
      </c>
      <c r="J3" s="27" t="s">
        <v>12</v>
      </c>
      <c r="K3" s="27" t="s">
        <v>10</v>
      </c>
      <c r="L3" s="28" t="s">
        <v>13</v>
      </c>
      <c r="M3" s="29" t="s">
        <v>11</v>
      </c>
    </row>
    <row r="4" spans="1:19" s="11" customFormat="1" ht="24" customHeight="1">
      <c r="A4" s="30">
        <v>1</v>
      </c>
      <c r="B4" s="25" t="str">
        <f>B70</f>
        <v>Daniels Vēzis</v>
      </c>
      <c r="C4" s="52" t="str">
        <f t="shared" ref="C4:L4" si="0">C70</f>
        <v>02B</v>
      </c>
      <c r="D4" s="52">
        <f t="shared" si="0"/>
        <v>0</v>
      </c>
      <c r="E4" s="52">
        <f t="shared" si="0"/>
        <v>200</v>
      </c>
      <c r="F4" s="52">
        <f t="shared" si="0"/>
        <v>257</v>
      </c>
      <c r="G4" s="52">
        <f t="shared" si="0"/>
        <v>200</v>
      </c>
      <c r="H4" s="52">
        <f t="shared" si="0"/>
        <v>221</v>
      </c>
      <c r="I4" s="52">
        <f t="shared" si="0"/>
        <v>878</v>
      </c>
      <c r="J4" s="52">
        <f t="shared" si="0"/>
        <v>0</v>
      </c>
      <c r="K4" s="52">
        <f t="shared" si="0"/>
        <v>878</v>
      </c>
      <c r="L4" s="52">
        <f t="shared" si="0"/>
        <v>219.5</v>
      </c>
      <c r="M4" s="32">
        <f>K4-K11</f>
        <v>172</v>
      </c>
    </row>
    <row r="5" spans="1:19" s="11" customFormat="1" ht="24" customHeight="1">
      <c r="A5" s="31">
        <v>2</v>
      </c>
      <c r="B5" s="25" t="str">
        <f t="shared" ref="B5:L5" si="1">B71</f>
        <v>Andis Dārziņš</v>
      </c>
      <c r="C5" s="52" t="str">
        <f t="shared" si="1"/>
        <v>10B</v>
      </c>
      <c r="D5" s="52">
        <f t="shared" si="1"/>
        <v>0</v>
      </c>
      <c r="E5" s="52">
        <f t="shared" si="1"/>
        <v>216</v>
      </c>
      <c r="F5" s="52">
        <f t="shared" si="1"/>
        <v>214</v>
      </c>
      <c r="G5" s="52">
        <f t="shared" si="1"/>
        <v>136</v>
      </c>
      <c r="H5" s="52">
        <f t="shared" si="1"/>
        <v>238</v>
      </c>
      <c r="I5" s="52">
        <f t="shared" si="1"/>
        <v>804</v>
      </c>
      <c r="J5" s="52">
        <f t="shared" si="1"/>
        <v>0</v>
      </c>
      <c r="K5" s="52">
        <f t="shared" si="1"/>
        <v>804</v>
      </c>
      <c r="L5" s="52">
        <f t="shared" si="1"/>
        <v>201</v>
      </c>
      <c r="M5" s="33">
        <f>K5-K11</f>
        <v>98</v>
      </c>
    </row>
    <row r="6" spans="1:19" s="11" customFormat="1" ht="24" customHeight="1">
      <c r="A6" s="31">
        <v>3</v>
      </c>
      <c r="B6" s="25" t="str">
        <f t="shared" ref="B6:L6" si="2">B72</f>
        <v>Artūrs Perepjolkins</v>
      </c>
      <c r="C6" s="52" t="str">
        <f t="shared" si="2"/>
        <v>05A</v>
      </c>
      <c r="D6" s="52">
        <f t="shared" si="2"/>
        <v>0</v>
      </c>
      <c r="E6" s="52">
        <f t="shared" si="2"/>
        <v>187</v>
      </c>
      <c r="F6" s="52">
        <f t="shared" si="2"/>
        <v>211</v>
      </c>
      <c r="G6" s="52">
        <f t="shared" si="2"/>
        <v>211</v>
      </c>
      <c r="H6" s="52">
        <f t="shared" si="2"/>
        <v>189</v>
      </c>
      <c r="I6" s="52">
        <f t="shared" si="2"/>
        <v>798</v>
      </c>
      <c r="J6" s="52">
        <f t="shared" si="2"/>
        <v>0</v>
      </c>
      <c r="K6" s="52">
        <f t="shared" si="2"/>
        <v>798</v>
      </c>
      <c r="L6" s="52">
        <f t="shared" si="2"/>
        <v>199.5</v>
      </c>
      <c r="M6" s="34">
        <f>K6-K11</f>
        <v>92</v>
      </c>
    </row>
    <row r="7" spans="1:19" s="11" customFormat="1" ht="24" customHeight="1">
      <c r="A7" s="31">
        <v>4</v>
      </c>
      <c r="B7" s="25" t="str">
        <f t="shared" ref="B7:L7" si="3">B73</f>
        <v>Jurijs Dumcevs</v>
      </c>
      <c r="C7" s="52" t="str">
        <f t="shared" si="3"/>
        <v>08B</v>
      </c>
      <c r="D7" s="52">
        <f t="shared" si="3"/>
        <v>0</v>
      </c>
      <c r="E7" s="52">
        <f t="shared" si="3"/>
        <v>170</v>
      </c>
      <c r="F7" s="52">
        <f t="shared" si="3"/>
        <v>207</v>
      </c>
      <c r="G7" s="52">
        <f t="shared" si="3"/>
        <v>203</v>
      </c>
      <c r="H7" s="52">
        <f t="shared" si="3"/>
        <v>201</v>
      </c>
      <c r="I7" s="52">
        <f t="shared" si="3"/>
        <v>781</v>
      </c>
      <c r="J7" s="52">
        <f t="shared" si="3"/>
        <v>0</v>
      </c>
      <c r="K7" s="52">
        <f t="shared" si="3"/>
        <v>781</v>
      </c>
      <c r="L7" s="52">
        <f t="shared" si="3"/>
        <v>195.25</v>
      </c>
      <c r="M7" s="34">
        <f>K7-K11</f>
        <v>75</v>
      </c>
    </row>
    <row r="8" spans="1:19" s="11" customFormat="1" ht="24" customHeight="1">
      <c r="A8" s="31">
        <v>5</v>
      </c>
      <c r="B8" s="25" t="str">
        <f t="shared" ref="B8:L8" si="4">B74</f>
        <v>Māris Dukurs</v>
      </c>
      <c r="C8" s="52" t="str">
        <f t="shared" si="4"/>
        <v>09B</v>
      </c>
      <c r="D8" s="52">
        <f t="shared" si="4"/>
        <v>0</v>
      </c>
      <c r="E8" s="52">
        <f t="shared" si="4"/>
        <v>157</v>
      </c>
      <c r="F8" s="52">
        <f t="shared" si="4"/>
        <v>190</v>
      </c>
      <c r="G8" s="52">
        <f t="shared" si="4"/>
        <v>225</v>
      </c>
      <c r="H8" s="52">
        <f t="shared" si="4"/>
        <v>173</v>
      </c>
      <c r="I8" s="52">
        <f t="shared" si="4"/>
        <v>745</v>
      </c>
      <c r="J8" s="52">
        <f t="shared" si="4"/>
        <v>0</v>
      </c>
      <c r="K8" s="52">
        <f t="shared" si="4"/>
        <v>745</v>
      </c>
      <c r="L8" s="52">
        <f t="shared" si="4"/>
        <v>186.25</v>
      </c>
      <c r="M8" s="34">
        <f>K8-K11</f>
        <v>39</v>
      </c>
    </row>
    <row r="9" spans="1:19" s="11" customFormat="1" ht="24" customHeight="1">
      <c r="A9" s="31">
        <v>6</v>
      </c>
      <c r="B9" s="25" t="str">
        <f t="shared" ref="B9:L9" si="5">B75</f>
        <v>Maksims Čerņakovs</v>
      </c>
      <c r="C9" s="52" t="str">
        <f t="shared" si="5"/>
        <v>05B</v>
      </c>
      <c r="D9" s="52">
        <f t="shared" si="5"/>
        <v>0</v>
      </c>
      <c r="E9" s="52">
        <f t="shared" si="5"/>
        <v>211</v>
      </c>
      <c r="F9" s="52">
        <f t="shared" si="5"/>
        <v>192</v>
      </c>
      <c r="G9" s="52">
        <f t="shared" si="5"/>
        <v>150</v>
      </c>
      <c r="H9" s="52">
        <f t="shared" si="5"/>
        <v>182</v>
      </c>
      <c r="I9" s="52">
        <f t="shared" si="5"/>
        <v>735</v>
      </c>
      <c r="J9" s="52">
        <f t="shared" si="5"/>
        <v>0</v>
      </c>
      <c r="K9" s="52">
        <f t="shared" si="5"/>
        <v>735</v>
      </c>
      <c r="L9" s="52">
        <f t="shared" si="5"/>
        <v>183.75</v>
      </c>
      <c r="M9" s="34">
        <f>K9-K11</f>
        <v>29</v>
      </c>
    </row>
    <row r="10" spans="1:19" s="11" customFormat="1" ht="24" customHeight="1">
      <c r="A10" s="31">
        <v>7</v>
      </c>
      <c r="B10" s="25" t="str">
        <f t="shared" ref="B10:L10" si="6">B76</f>
        <v>Jānis Zalītis</v>
      </c>
      <c r="C10" s="52" t="str">
        <f t="shared" si="6"/>
        <v>07B</v>
      </c>
      <c r="D10" s="52">
        <f t="shared" si="6"/>
        <v>0</v>
      </c>
      <c r="E10" s="52">
        <f t="shared" si="6"/>
        <v>176</v>
      </c>
      <c r="F10" s="52">
        <f t="shared" si="6"/>
        <v>148</v>
      </c>
      <c r="G10" s="52">
        <f t="shared" si="6"/>
        <v>214</v>
      </c>
      <c r="H10" s="52">
        <f t="shared" si="6"/>
        <v>184</v>
      </c>
      <c r="I10" s="52">
        <f t="shared" si="6"/>
        <v>722</v>
      </c>
      <c r="J10" s="52">
        <f t="shared" si="6"/>
        <v>0</v>
      </c>
      <c r="K10" s="52">
        <f t="shared" si="6"/>
        <v>722</v>
      </c>
      <c r="L10" s="52">
        <f t="shared" si="6"/>
        <v>180.5</v>
      </c>
      <c r="M10" s="34">
        <f>K10-K11</f>
        <v>16</v>
      </c>
    </row>
    <row r="11" spans="1:19" s="11" customFormat="1" ht="24" customHeight="1" thickBot="1">
      <c r="A11" s="23">
        <v>8</v>
      </c>
      <c r="B11" s="25" t="str">
        <f t="shared" ref="B11:L11" si="7">B77</f>
        <v>Peteris Cimdiņš</v>
      </c>
      <c r="C11" s="52" t="str">
        <f t="shared" si="7"/>
        <v>10A</v>
      </c>
      <c r="D11" s="52">
        <f t="shared" si="7"/>
        <v>0</v>
      </c>
      <c r="E11" s="52">
        <f t="shared" si="7"/>
        <v>146</v>
      </c>
      <c r="F11" s="52">
        <f t="shared" si="7"/>
        <v>241</v>
      </c>
      <c r="G11" s="52">
        <f t="shared" si="7"/>
        <v>140</v>
      </c>
      <c r="H11" s="52">
        <f t="shared" si="7"/>
        <v>179</v>
      </c>
      <c r="I11" s="52">
        <f t="shared" si="7"/>
        <v>706</v>
      </c>
      <c r="J11" s="52">
        <f t="shared" si="7"/>
        <v>0</v>
      </c>
      <c r="K11" s="52">
        <f t="shared" si="7"/>
        <v>706</v>
      </c>
      <c r="L11" s="52">
        <f t="shared" si="7"/>
        <v>176.5</v>
      </c>
      <c r="M11" s="35">
        <v>0</v>
      </c>
    </row>
    <row r="12" spans="1:19" s="11" customFormat="1" ht="24" customHeight="1" thickTop="1">
      <c r="A12" s="23">
        <v>9</v>
      </c>
      <c r="B12" s="25" t="str">
        <f t="shared" ref="B12:L12" si="8">B78</f>
        <v>Veronika Hudjakova</v>
      </c>
      <c r="C12" s="52" t="str">
        <f t="shared" si="8"/>
        <v>08A</v>
      </c>
      <c r="D12" s="52">
        <f t="shared" si="8"/>
        <v>8</v>
      </c>
      <c r="E12" s="52">
        <f t="shared" si="8"/>
        <v>164</v>
      </c>
      <c r="F12" s="52">
        <f t="shared" si="8"/>
        <v>169</v>
      </c>
      <c r="G12" s="52">
        <f t="shared" si="8"/>
        <v>155</v>
      </c>
      <c r="H12" s="52">
        <f t="shared" si="8"/>
        <v>180</v>
      </c>
      <c r="I12" s="52">
        <f t="shared" si="8"/>
        <v>668</v>
      </c>
      <c r="J12" s="52">
        <f t="shared" si="8"/>
        <v>32</v>
      </c>
      <c r="K12" s="52">
        <f t="shared" si="8"/>
        <v>700</v>
      </c>
      <c r="L12" s="52">
        <f t="shared" si="8"/>
        <v>167</v>
      </c>
      <c r="M12" s="24">
        <f>K12-K11</f>
        <v>-6</v>
      </c>
    </row>
    <row r="13" spans="1:19" s="11" customFormat="1" ht="24" customHeight="1">
      <c r="A13" s="128">
        <v>10</v>
      </c>
      <c r="B13" s="25" t="str">
        <f t="shared" ref="B13:L13" si="9">B79</f>
        <v>Elviss Volkops</v>
      </c>
      <c r="C13" s="52" t="str">
        <f t="shared" si="9"/>
        <v>01B</v>
      </c>
      <c r="D13" s="52">
        <f t="shared" si="9"/>
        <v>0</v>
      </c>
      <c r="E13" s="52">
        <f t="shared" si="9"/>
        <v>158</v>
      </c>
      <c r="F13" s="52">
        <f t="shared" si="9"/>
        <v>226</v>
      </c>
      <c r="G13" s="52">
        <f t="shared" si="9"/>
        <v>155</v>
      </c>
      <c r="H13" s="52">
        <f t="shared" si="9"/>
        <v>160</v>
      </c>
      <c r="I13" s="52">
        <f t="shared" si="9"/>
        <v>699</v>
      </c>
      <c r="J13" s="52">
        <f t="shared" si="9"/>
        <v>0</v>
      </c>
      <c r="K13" s="52">
        <f t="shared" si="9"/>
        <v>699</v>
      </c>
      <c r="L13" s="52">
        <f t="shared" si="9"/>
        <v>174.75</v>
      </c>
      <c r="M13" s="24">
        <f>K13-K11</f>
        <v>-7</v>
      </c>
    </row>
    <row r="14" spans="1:19" s="11" customFormat="1" ht="24" customHeight="1">
      <c r="A14" s="23">
        <v>11</v>
      </c>
      <c r="B14" s="25" t="str">
        <f t="shared" ref="B14:L14" si="10">B80</f>
        <v>Edgars Poišs</v>
      </c>
      <c r="C14" s="52" t="str">
        <f t="shared" si="10"/>
        <v>09A</v>
      </c>
      <c r="D14" s="52">
        <f t="shared" si="10"/>
        <v>0</v>
      </c>
      <c r="E14" s="52">
        <f t="shared" si="10"/>
        <v>170</v>
      </c>
      <c r="F14" s="52">
        <f t="shared" si="10"/>
        <v>166</v>
      </c>
      <c r="G14" s="52">
        <f t="shared" si="10"/>
        <v>164</v>
      </c>
      <c r="H14" s="52">
        <f t="shared" si="10"/>
        <v>190</v>
      </c>
      <c r="I14" s="52">
        <f t="shared" si="10"/>
        <v>690</v>
      </c>
      <c r="J14" s="52">
        <f t="shared" si="10"/>
        <v>0</v>
      </c>
      <c r="K14" s="52">
        <f t="shared" si="10"/>
        <v>690</v>
      </c>
      <c r="L14" s="52">
        <f t="shared" si="10"/>
        <v>172.5</v>
      </c>
      <c r="M14" s="24">
        <f>K14-K11</f>
        <v>-16</v>
      </c>
    </row>
    <row r="15" spans="1:19" s="11" customFormat="1" ht="24" customHeight="1">
      <c r="A15" s="23">
        <v>12</v>
      </c>
      <c r="B15" s="25" t="str">
        <f t="shared" ref="B15:L15" si="11">B81</f>
        <v>Matīss Mūrnieks</v>
      </c>
      <c r="C15" s="52" t="str">
        <f t="shared" si="11"/>
        <v>01A</v>
      </c>
      <c r="D15" s="52">
        <f t="shared" si="11"/>
        <v>0</v>
      </c>
      <c r="E15" s="52">
        <f t="shared" si="11"/>
        <v>186</v>
      </c>
      <c r="F15" s="52">
        <f t="shared" si="11"/>
        <v>159</v>
      </c>
      <c r="G15" s="52">
        <f t="shared" si="11"/>
        <v>147</v>
      </c>
      <c r="H15" s="52">
        <f t="shared" si="11"/>
        <v>183</v>
      </c>
      <c r="I15" s="52">
        <f t="shared" si="11"/>
        <v>675</v>
      </c>
      <c r="J15" s="52">
        <f t="shared" si="11"/>
        <v>0</v>
      </c>
      <c r="K15" s="52">
        <f t="shared" si="11"/>
        <v>675</v>
      </c>
      <c r="L15" s="52">
        <f t="shared" si="11"/>
        <v>168.75</v>
      </c>
      <c r="M15" s="24">
        <f>K15-K11</f>
        <v>-31</v>
      </c>
    </row>
    <row r="16" spans="1:19" s="11" customFormat="1" ht="24" customHeight="1">
      <c r="A16" s="23">
        <v>13</v>
      </c>
      <c r="B16" s="25" t="str">
        <f t="shared" ref="B16:L16" si="12">B82</f>
        <v>Rihards Meijers</v>
      </c>
      <c r="C16" s="52" t="str">
        <f t="shared" si="12"/>
        <v>07A</v>
      </c>
      <c r="D16" s="52">
        <f t="shared" si="12"/>
        <v>0</v>
      </c>
      <c r="E16" s="52">
        <f t="shared" si="12"/>
        <v>143</v>
      </c>
      <c r="F16" s="52">
        <f t="shared" si="12"/>
        <v>148</v>
      </c>
      <c r="G16" s="52">
        <f t="shared" si="12"/>
        <v>191</v>
      </c>
      <c r="H16" s="52">
        <f t="shared" si="12"/>
        <v>152</v>
      </c>
      <c r="I16" s="52">
        <f t="shared" si="12"/>
        <v>634</v>
      </c>
      <c r="J16" s="52">
        <f t="shared" si="12"/>
        <v>0</v>
      </c>
      <c r="K16" s="52">
        <f t="shared" si="12"/>
        <v>634</v>
      </c>
      <c r="L16" s="52">
        <f t="shared" si="12"/>
        <v>158.5</v>
      </c>
      <c r="M16" s="24">
        <f>K16-K11</f>
        <v>-72</v>
      </c>
    </row>
    <row r="17" spans="1:18" s="11" customFormat="1" ht="24" customHeight="1">
      <c r="A17" s="23">
        <v>14</v>
      </c>
      <c r="B17" s="25" t="str">
        <f t="shared" ref="B17:L17" si="13">B83</f>
        <v>Mārtiņš Vilnis</v>
      </c>
      <c r="C17" s="52" t="str">
        <f t="shared" si="13"/>
        <v>06B</v>
      </c>
      <c r="D17" s="52">
        <f t="shared" si="13"/>
        <v>0</v>
      </c>
      <c r="E17" s="52">
        <f t="shared" si="13"/>
        <v>167</v>
      </c>
      <c r="F17" s="52">
        <f t="shared" si="13"/>
        <v>119</v>
      </c>
      <c r="G17" s="52">
        <f t="shared" si="13"/>
        <v>167</v>
      </c>
      <c r="H17" s="52">
        <f t="shared" si="13"/>
        <v>177</v>
      </c>
      <c r="I17" s="52">
        <f t="shared" si="13"/>
        <v>630</v>
      </c>
      <c r="J17" s="52">
        <f t="shared" si="13"/>
        <v>0</v>
      </c>
      <c r="K17" s="52">
        <f t="shared" si="13"/>
        <v>630</v>
      </c>
      <c r="L17" s="52">
        <f t="shared" si="13"/>
        <v>157.5</v>
      </c>
      <c r="M17" s="24">
        <f>K17-K11</f>
        <v>-76</v>
      </c>
    </row>
    <row r="18" spans="1:18" s="11" customFormat="1" ht="24" customHeight="1">
      <c r="A18" s="23">
        <v>15</v>
      </c>
      <c r="B18" s="25" t="str">
        <f t="shared" ref="B18:L18" si="14">B84</f>
        <v>Vladimirs Lagunovs</v>
      </c>
      <c r="C18" s="52" t="str">
        <f t="shared" si="14"/>
        <v>02A</v>
      </c>
      <c r="D18" s="52">
        <f t="shared" si="14"/>
        <v>0</v>
      </c>
      <c r="E18" s="52">
        <f t="shared" si="14"/>
        <v>170</v>
      </c>
      <c r="F18" s="52">
        <f t="shared" si="14"/>
        <v>155</v>
      </c>
      <c r="G18" s="52">
        <f t="shared" si="14"/>
        <v>136</v>
      </c>
      <c r="H18" s="52">
        <f t="shared" si="14"/>
        <v>135</v>
      </c>
      <c r="I18" s="52">
        <f t="shared" si="14"/>
        <v>596</v>
      </c>
      <c r="J18" s="52">
        <f t="shared" si="14"/>
        <v>0</v>
      </c>
      <c r="K18" s="52">
        <f t="shared" si="14"/>
        <v>596</v>
      </c>
      <c r="L18" s="52">
        <f t="shared" si="14"/>
        <v>149</v>
      </c>
      <c r="M18" s="24">
        <f>K18-K11</f>
        <v>-110</v>
      </c>
    </row>
    <row r="19" spans="1:18" s="11" customFormat="1" ht="24" customHeight="1">
      <c r="A19" s="23">
        <v>16</v>
      </c>
      <c r="B19" s="25" t="str">
        <f t="shared" ref="B19:L19" si="15">B85</f>
        <v>Kristaps Liecinieks</v>
      </c>
      <c r="C19" s="52" t="str">
        <f t="shared" si="15"/>
        <v>06A</v>
      </c>
      <c r="D19" s="52">
        <f t="shared" si="15"/>
        <v>0</v>
      </c>
      <c r="E19" s="52">
        <f t="shared" si="15"/>
        <v>138</v>
      </c>
      <c r="F19" s="52">
        <f t="shared" si="15"/>
        <v>135</v>
      </c>
      <c r="G19" s="52">
        <f t="shared" si="15"/>
        <v>100</v>
      </c>
      <c r="H19" s="52">
        <f t="shared" si="15"/>
        <v>138</v>
      </c>
      <c r="I19" s="52">
        <f t="shared" si="15"/>
        <v>511</v>
      </c>
      <c r="J19" s="52">
        <f t="shared" si="15"/>
        <v>0</v>
      </c>
      <c r="K19" s="52">
        <f t="shared" si="15"/>
        <v>511</v>
      </c>
      <c r="L19" s="52">
        <f t="shared" si="15"/>
        <v>127.75</v>
      </c>
      <c r="M19" s="24">
        <f>K19-K11</f>
        <v>-195</v>
      </c>
      <c r="O19"/>
      <c r="P19"/>
      <c r="Q19"/>
    </row>
    <row r="20" spans="1:18" s="11" customFormat="1" ht="4.5" hidden="1" customHeight="1">
      <c r="A20" s="23">
        <v>17</v>
      </c>
      <c r="B20" s="25" t="e">
        <f>#REF!</f>
        <v>#REF!</v>
      </c>
      <c r="C20" s="52" t="e">
        <f>#REF!</f>
        <v>#REF!</v>
      </c>
      <c r="D20" s="52" t="e">
        <f>#REF!</f>
        <v>#REF!</v>
      </c>
      <c r="E20" s="52" t="e">
        <f>#REF!</f>
        <v>#REF!</v>
      </c>
      <c r="F20" s="52" t="e">
        <f>#REF!</f>
        <v>#REF!</v>
      </c>
      <c r="G20" s="52" t="e">
        <f>#REF!</f>
        <v>#REF!</v>
      </c>
      <c r="H20" s="52"/>
      <c r="I20" s="52" t="e">
        <f>#REF!</f>
        <v>#REF!</v>
      </c>
      <c r="J20" s="52" t="e">
        <f>#REF!</f>
        <v>#REF!</v>
      </c>
      <c r="K20" s="52" t="e">
        <f>#REF!</f>
        <v>#REF!</v>
      </c>
      <c r="L20" s="52" t="e">
        <f>#REF!</f>
        <v>#REF!</v>
      </c>
      <c r="M20" s="24" t="e">
        <f>K20-K9</f>
        <v>#REF!</v>
      </c>
      <c r="O20"/>
      <c r="P20"/>
      <c r="Q20"/>
      <c r="R20"/>
    </row>
    <row r="21" spans="1:18" s="11" customFormat="1" ht="20.25" hidden="1">
      <c r="A21" s="23">
        <v>18</v>
      </c>
      <c r="B21" s="25" t="e">
        <f>#REF!</f>
        <v>#REF!</v>
      </c>
      <c r="C21" s="52" t="e">
        <f>#REF!</f>
        <v>#REF!</v>
      </c>
      <c r="D21" s="52" t="e">
        <f>#REF!</f>
        <v>#REF!</v>
      </c>
      <c r="E21" s="52" t="e">
        <f>#REF!</f>
        <v>#REF!</v>
      </c>
      <c r="F21" s="52" t="e">
        <f>#REF!</f>
        <v>#REF!</v>
      </c>
      <c r="G21" s="52" t="e">
        <f>#REF!</f>
        <v>#REF!</v>
      </c>
      <c r="H21" s="52"/>
      <c r="I21" s="52" t="e">
        <f>#REF!</f>
        <v>#REF!</v>
      </c>
      <c r="J21" s="52" t="e">
        <f>#REF!</f>
        <v>#REF!</v>
      </c>
      <c r="K21" s="52" t="e">
        <f>#REF!</f>
        <v>#REF!</v>
      </c>
      <c r="L21" s="52" t="e">
        <f>#REF!</f>
        <v>#REF!</v>
      </c>
      <c r="M21" s="24" t="e">
        <f t="shared" ref="M21:M28" si="16">K21-K9</f>
        <v>#REF!</v>
      </c>
      <c r="O21"/>
      <c r="P21"/>
      <c r="Q21"/>
      <c r="R21"/>
    </row>
    <row r="22" spans="1:18" s="11" customFormat="1" ht="20.25" hidden="1">
      <c r="A22" s="23">
        <v>19</v>
      </c>
      <c r="B22" s="25" t="e">
        <f>#REF!</f>
        <v>#REF!</v>
      </c>
      <c r="C22" s="52" t="e">
        <f>#REF!</f>
        <v>#REF!</v>
      </c>
      <c r="D22" s="52" t="e">
        <f>#REF!</f>
        <v>#REF!</v>
      </c>
      <c r="E22" s="52" t="e">
        <f>#REF!</f>
        <v>#REF!</v>
      </c>
      <c r="F22" s="52" t="e">
        <f>#REF!</f>
        <v>#REF!</v>
      </c>
      <c r="G22" s="52" t="e">
        <f>#REF!</f>
        <v>#REF!</v>
      </c>
      <c r="H22" s="52"/>
      <c r="I22" s="52" t="e">
        <f>#REF!</f>
        <v>#REF!</v>
      </c>
      <c r="J22" s="52" t="e">
        <f>#REF!</f>
        <v>#REF!</v>
      </c>
      <c r="K22" s="52" t="e">
        <f>#REF!</f>
        <v>#REF!</v>
      </c>
      <c r="L22" s="52" t="e">
        <f>#REF!</f>
        <v>#REF!</v>
      </c>
      <c r="M22" s="24" t="e">
        <f t="shared" si="16"/>
        <v>#REF!</v>
      </c>
      <c r="O22"/>
      <c r="P22"/>
      <c r="Q22"/>
      <c r="R22"/>
    </row>
    <row r="23" spans="1:18" s="11" customFormat="1" ht="20.25" hidden="1">
      <c r="A23" s="23">
        <v>20</v>
      </c>
      <c r="B23" s="25" t="e">
        <f>#REF!</f>
        <v>#REF!</v>
      </c>
      <c r="C23" s="52" t="e">
        <f>#REF!</f>
        <v>#REF!</v>
      </c>
      <c r="D23" s="52" t="e">
        <f>#REF!</f>
        <v>#REF!</v>
      </c>
      <c r="E23" s="52" t="e">
        <f>#REF!</f>
        <v>#REF!</v>
      </c>
      <c r="F23" s="52" t="e">
        <f>#REF!</f>
        <v>#REF!</v>
      </c>
      <c r="G23" s="52" t="e">
        <f>#REF!</f>
        <v>#REF!</v>
      </c>
      <c r="H23" s="52"/>
      <c r="I23" s="52" t="e">
        <f>#REF!</f>
        <v>#REF!</v>
      </c>
      <c r="J23" s="52" t="e">
        <f>#REF!</f>
        <v>#REF!</v>
      </c>
      <c r="K23" s="52" t="e">
        <f>#REF!</f>
        <v>#REF!</v>
      </c>
      <c r="L23" s="52" t="e">
        <f>#REF!</f>
        <v>#REF!</v>
      </c>
      <c r="M23" s="24" t="e">
        <f t="shared" si="16"/>
        <v>#REF!</v>
      </c>
      <c r="O23"/>
      <c r="P23"/>
      <c r="Q23"/>
      <c r="R23"/>
    </row>
    <row r="24" spans="1:18" s="11" customFormat="1" ht="20.25" hidden="1">
      <c r="A24" s="23">
        <v>21</v>
      </c>
      <c r="B24" s="25" t="e">
        <f>#REF!</f>
        <v>#REF!</v>
      </c>
      <c r="C24" s="52" t="e">
        <f>#REF!</f>
        <v>#REF!</v>
      </c>
      <c r="D24" s="52" t="e">
        <f>#REF!</f>
        <v>#REF!</v>
      </c>
      <c r="E24" s="52" t="e">
        <f>#REF!</f>
        <v>#REF!</v>
      </c>
      <c r="F24" s="52" t="e">
        <f>#REF!</f>
        <v>#REF!</v>
      </c>
      <c r="G24" s="52" t="e">
        <f>#REF!</f>
        <v>#REF!</v>
      </c>
      <c r="H24" s="52"/>
      <c r="I24" s="52" t="e">
        <f>#REF!</f>
        <v>#REF!</v>
      </c>
      <c r="J24" s="52" t="e">
        <f>#REF!</f>
        <v>#REF!</v>
      </c>
      <c r="K24" s="52" t="e">
        <f>#REF!</f>
        <v>#REF!</v>
      </c>
      <c r="L24" s="52" t="e">
        <f>#REF!</f>
        <v>#REF!</v>
      </c>
      <c r="M24" s="24" t="e">
        <f t="shared" si="16"/>
        <v>#REF!</v>
      </c>
      <c r="O24"/>
      <c r="P24"/>
      <c r="Q24"/>
      <c r="R24"/>
    </row>
    <row r="25" spans="1:18" s="11" customFormat="1" ht="20.25" hidden="1">
      <c r="A25" s="23">
        <v>22</v>
      </c>
      <c r="B25" s="25" t="e">
        <f>#REF!</f>
        <v>#REF!</v>
      </c>
      <c r="C25" s="52" t="e">
        <f>#REF!</f>
        <v>#REF!</v>
      </c>
      <c r="D25" s="52" t="e">
        <f>#REF!</f>
        <v>#REF!</v>
      </c>
      <c r="E25" s="52" t="e">
        <f>#REF!</f>
        <v>#REF!</v>
      </c>
      <c r="F25" s="52" t="e">
        <f>#REF!</f>
        <v>#REF!</v>
      </c>
      <c r="G25" s="52" t="e">
        <f>#REF!</f>
        <v>#REF!</v>
      </c>
      <c r="H25" s="52"/>
      <c r="I25" s="52" t="e">
        <f>#REF!</f>
        <v>#REF!</v>
      </c>
      <c r="J25" s="52" t="e">
        <f>#REF!</f>
        <v>#REF!</v>
      </c>
      <c r="K25" s="52" t="e">
        <f>#REF!</f>
        <v>#REF!</v>
      </c>
      <c r="L25" s="52" t="e">
        <f>#REF!</f>
        <v>#REF!</v>
      </c>
      <c r="M25" s="24" t="e">
        <f t="shared" si="16"/>
        <v>#REF!</v>
      </c>
      <c r="O25"/>
      <c r="P25"/>
      <c r="Q25"/>
      <c r="R25"/>
    </row>
    <row r="26" spans="1:18" s="11" customFormat="1" ht="20.25" hidden="1">
      <c r="A26" s="23">
        <v>23</v>
      </c>
      <c r="B26" s="25" t="e">
        <f>#REF!</f>
        <v>#REF!</v>
      </c>
      <c r="C26" s="52" t="e">
        <f>#REF!</f>
        <v>#REF!</v>
      </c>
      <c r="D26" s="52" t="e">
        <f>#REF!</f>
        <v>#REF!</v>
      </c>
      <c r="E26" s="52" t="e">
        <f>#REF!</f>
        <v>#REF!</v>
      </c>
      <c r="F26" s="52" t="e">
        <f>#REF!</f>
        <v>#REF!</v>
      </c>
      <c r="G26" s="52" t="e">
        <f>#REF!</f>
        <v>#REF!</v>
      </c>
      <c r="H26" s="52"/>
      <c r="I26" s="52" t="e">
        <f>#REF!</f>
        <v>#REF!</v>
      </c>
      <c r="J26" s="52" t="e">
        <f>#REF!</f>
        <v>#REF!</v>
      </c>
      <c r="K26" s="52" t="e">
        <f>#REF!</f>
        <v>#REF!</v>
      </c>
      <c r="L26" s="52" t="e">
        <f>#REF!</f>
        <v>#REF!</v>
      </c>
      <c r="M26" s="24" t="e">
        <f t="shared" si="16"/>
        <v>#REF!</v>
      </c>
      <c r="O26"/>
      <c r="P26"/>
      <c r="Q26"/>
      <c r="R26"/>
    </row>
    <row r="27" spans="1:18" ht="20.25" hidden="1">
      <c r="A27" s="23">
        <v>24</v>
      </c>
      <c r="B27" s="25" t="e">
        <f>#REF!</f>
        <v>#REF!</v>
      </c>
      <c r="C27" s="52" t="e">
        <f>#REF!</f>
        <v>#REF!</v>
      </c>
      <c r="D27" s="52" t="e">
        <f>#REF!</f>
        <v>#REF!</v>
      </c>
      <c r="E27" s="52" t="e">
        <f>#REF!</f>
        <v>#REF!</v>
      </c>
      <c r="F27" s="52" t="e">
        <f>#REF!</f>
        <v>#REF!</v>
      </c>
      <c r="G27" s="52" t="e">
        <f>#REF!</f>
        <v>#REF!</v>
      </c>
      <c r="H27" s="52"/>
      <c r="I27" s="52" t="e">
        <f>#REF!</f>
        <v>#REF!</v>
      </c>
      <c r="J27" s="52" t="e">
        <f>#REF!</f>
        <v>#REF!</v>
      </c>
      <c r="K27" s="52" t="e">
        <f>#REF!</f>
        <v>#REF!</v>
      </c>
      <c r="L27" s="52" t="e">
        <f>#REF!</f>
        <v>#REF!</v>
      </c>
      <c r="M27" s="24" t="e">
        <f t="shared" si="16"/>
        <v>#REF!</v>
      </c>
    </row>
    <row r="28" spans="1:18" ht="20.25" hidden="1">
      <c r="A28" s="23">
        <v>25</v>
      </c>
      <c r="B28" s="25" t="e">
        <f>#REF!</f>
        <v>#REF!</v>
      </c>
      <c r="C28" s="52" t="e">
        <f>#REF!</f>
        <v>#REF!</v>
      </c>
      <c r="D28" s="52" t="e">
        <f>#REF!</f>
        <v>#REF!</v>
      </c>
      <c r="E28" s="52" t="e">
        <f>#REF!</f>
        <v>#REF!</v>
      </c>
      <c r="F28" s="52" t="e">
        <f>#REF!</f>
        <v>#REF!</v>
      </c>
      <c r="G28" s="52" t="e">
        <f>#REF!</f>
        <v>#REF!</v>
      </c>
      <c r="H28" s="52"/>
      <c r="I28" s="52" t="e">
        <f>#REF!</f>
        <v>#REF!</v>
      </c>
      <c r="J28" s="52" t="e">
        <f>#REF!</f>
        <v>#REF!</v>
      </c>
      <c r="K28" s="52" t="e">
        <f>#REF!</f>
        <v>#REF!</v>
      </c>
      <c r="L28" s="52" t="e">
        <f>#REF!</f>
        <v>#REF!</v>
      </c>
      <c r="M28" s="24" t="e">
        <f t="shared" si="16"/>
        <v>#REF!</v>
      </c>
    </row>
    <row r="29" spans="1:18" ht="20.25" hidden="1">
      <c r="A29" s="23">
        <v>26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8" ht="20.25" hidden="1">
      <c r="A30" s="23">
        <v>27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8" ht="20.25" hidden="1">
      <c r="A31" s="23">
        <v>33</v>
      </c>
      <c r="B31" s="25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18" ht="20.25" hidden="1">
      <c r="A32" s="23">
        <v>34</v>
      </c>
      <c r="B32" s="25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spans="1:13" ht="20.25" hidden="1">
      <c r="A33" s="23">
        <v>35</v>
      </c>
      <c r="B33" s="25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</row>
    <row r="34" spans="1:13">
      <c r="B34" s="155" t="s">
        <v>14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</row>
    <row r="35" spans="1:13"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</row>
    <row r="36" spans="1:13" ht="13.5" thickBot="1"/>
    <row r="37" spans="1:13" ht="24" thickBot="1">
      <c r="A37" s="149" t="s">
        <v>60</v>
      </c>
      <c r="B37" s="150"/>
      <c r="C37" s="150"/>
      <c r="D37" s="150"/>
      <c r="E37" s="150"/>
      <c r="F37" s="151"/>
    </row>
    <row r="38" spans="1:13" ht="22.5" customHeight="1" thickBot="1">
      <c r="A38" s="18" t="s">
        <v>0</v>
      </c>
      <c r="B38" s="22" t="s">
        <v>1</v>
      </c>
      <c r="C38" s="19" t="s">
        <v>2</v>
      </c>
      <c r="D38" s="19" t="s">
        <v>3</v>
      </c>
      <c r="E38" s="19" t="s">
        <v>22</v>
      </c>
      <c r="F38" s="20" t="s">
        <v>10</v>
      </c>
    </row>
    <row r="39" spans="1:13" ht="22.5" customHeight="1" thickBot="1">
      <c r="A39" s="38">
        <v>1</v>
      </c>
      <c r="B39" s="132" t="s">
        <v>49</v>
      </c>
      <c r="C39" s="133" t="s">
        <v>70</v>
      </c>
      <c r="D39" s="134">
        <v>0</v>
      </c>
      <c r="E39" s="133">
        <v>234</v>
      </c>
      <c r="F39" s="71">
        <f t="shared" ref="F39:F44" si="17">E39+D39</f>
        <v>234</v>
      </c>
    </row>
    <row r="40" spans="1:13" ht="22.5" customHeight="1" thickBot="1">
      <c r="A40" s="39">
        <v>2</v>
      </c>
      <c r="B40" s="132" t="s">
        <v>25</v>
      </c>
      <c r="C40" s="133" t="s">
        <v>36</v>
      </c>
      <c r="D40" s="134">
        <v>0</v>
      </c>
      <c r="E40" s="133">
        <v>217</v>
      </c>
      <c r="F40" s="71">
        <f t="shared" si="17"/>
        <v>217</v>
      </c>
    </row>
    <row r="41" spans="1:13" ht="22.5" customHeight="1" thickTop="1" thickBot="1">
      <c r="A41" s="21">
        <v>3</v>
      </c>
      <c r="B41" s="132" t="s">
        <v>102</v>
      </c>
      <c r="C41" s="133" t="s">
        <v>31</v>
      </c>
      <c r="D41" s="134">
        <v>8</v>
      </c>
      <c r="E41" s="133">
        <v>193</v>
      </c>
      <c r="F41" s="71">
        <f t="shared" si="17"/>
        <v>201</v>
      </c>
    </row>
    <row r="42" spans="1:13" ht="22.5" customHeight="1" thickBot="1">
      <c r="A42" s="17">
        <v>4</v>
      </c>
      <c r="B42" s="132" t="s">
        <v>30</v>
      </c>
      <c r="C42" s="133" t="s">
        <v>37</v>
      </c>
      <c r="D42" s="134">
        <v>0</v>
      </c>
      <c r="E42" s="133">
        <v>170</v>
      </c>
      <c r="F42" s="71">
        <f t="shared" si="17"/>
        <v>170</v>
      </c>
    </row>
    <row r="43" spans="1:13" ht="22.5" customHeight="1" thickBot="1">
      <c r="A43" s="21">
        <v>5</v>
      </c>
      <c r="B43" s="132" t="s">
        <v>24</v>
      </c>
      <c r="C43" s="133" t="s">
        <v>35</v>
      </c>
      <c r="D43" s="134">
        <v>0</v>
      </c>
      <c r="E43" s="133">
        <v>159</v>
      </c>
      <c r="F43" s="71">
        <f t="shared" si="17"/>
        <v>159</v>
      </c>
    </row>
    <row r="44" spans="1:13" ht="22.5" customHeight="1" thickBot="1">
      <c r="A44" s="17">
        <v>6</v>
      </c>
      <c r="B44" s="132" t="s">
        <v>28</v>
      </c>
      <c r="C44" s="133" t="s">
        <v>74</v>
      </c>
      <c r="D44" s="134">
        <v>0</v>
      </c>
      <c r="E44" s="133">
        <v>127</v>
      </c>
      <c r="F44" s="71">
        <f t="shared" si="17"/>
        <v>127</v>
      </c>
    </row>
    <row r="45" spans="1:13" ht="22.5" customHeight="1" thickBot="1">
      <c r="A45" s="17"/>
      <c r="B45" s="129"/>
      <c r="C45" s="130"/>
      <c r="D45" s="131"/>
      <c r="E45" s="130"/>
      <c r="F45" s="130"/>
    </row>
    <row r="46" spans="1:13" ht="24" thickBot="1">
      <c r="A46" s="149" t="s">
        <v>62</v>
      </c>
      <c r="B46" s="150"/>
      <c r="C46" s="150"/>
      <c r="D46" s="150"/>
      <c r="E46" s="150"/>
      <c r="F46" s="151"/>
    </row>
    <row r="47" spans="1:13" ht="13.5" thickBot="1"/>
    <row r="48" spans="1:13" ht="20.25">
      <c r="A48" s="13" t="s">
        <v>0</v>
      </c>
      <c r="B48" s="9" t="s">
        <v>1</v>
      </c>
      <c r="C48" s="9" t="s">
        <v>3</v>
      </c>
      <c r="D48" s="9" t="s">
        <v>57</v>
      </c>
      <c r="E48" s="78" t="s">
        <v>59</v>
      </c>
      <c r="F48" s="10" t="s">
        <v>10</v>
      </c>
      <c r="G48" s="127" t="s">
        <v>104</v>
      </c>
    </row>
    <row r="49" spans="1:7" ht="25.5">
      <c r="A49" s="14">
        <v>1</v>
      </c>
      <c r="B49" s="58" t="str">
        <f>B56</f>
        <v>Artūrs Perepjolkins</v>
      </c>
      <c r="C49" s="65">
        <v>0</v>
      </c>
      <c r="D49" s="65">
        <v>243</v>
      </c>
      <c r="E49" s="79"/>
      <c r="F49" s="50">
        <f>SUM(C49:E49)</f>
        <v>243</v>
      </c>
      <c r="G49" s="127">
        <v>6</v>
      </c>
    </row>
    <row r="50" spans="1:7" ht="25.5">
      <c r="A50" s="14">
        <v>2</v>
      </c>
      <c r="B50" s="58" t="str">
        <f>B55</f>
        <v>Daniels Vēzis</v>
      </c>
      <c r="C50" s="65">
        <v>0</v>
      </c>
      <c r="D50" s="65">
        <v>215</v>
      </c>
      <c r="E50" s="79"/>
      <c r="F50" s="50">
        <f>SUM(C50:E50)</f>
        <v>215</v>
      </c>
      <c r="G50" s="127">
        <v>7</v>
      </c>
    </row>
    <row r="51" spans="1:7" ht="25.5">
      <c r="A51" s="14">
        <v>3</v>
      </c>
      <c r="B51" s="58" t="str">
        <f>B58</f>
        <v>Jurijs Dumcevs</v>
      </c>
      <c r="C51" s="65">
        <v>0</v>
      </c>
      <c r="D51" s="65">
        <v>170</v>
      </c>
      <c r="E51" s="79"/>
      <c r="F51" s="50">
        <f>SUM(C51:E51)</f>
        <v>170</v>
      </c>
      <c r="G51" s="127">
        <v>8</v>
      </c>
    </row>
    <row r="52" spans="1:7" ht="26.25" thickBot="1">
      <c r="A52" s="15">
        <v>4</v>
      </c>
      <c r="B52" s="56" t="str">
        <f>B57</f>
        <v>Andis Dārziņš</v>
      </c>
      <c r="C52" s="67">
        <v>0</v>
      </c>
      <c r="D52" s="67">
        <v>148</v>
      </c>
      <c r="E52" s="80"/>
      <c r="F52" s="68">
        <f>SUM(C52:E52)</f>
        <v>148</v>
      </c>
      <c r="G52" s="127">
        <v>9</v>
      </c>
    </row>
    <row r="53" spans="1:7" ht="21" thickBot="1">
      <c r="A53" s="7"/>
      <c r="B53" s="8"/>
      <c r="C53" s="40"/>
      <c r="D53" s="40"/>
      <c r="E53" s="8"/>
      <c r="F53" s="8"/>
      <c r="G53" s="127"/>
    </row>
    <row r="54" spans="1:7" ht="20.25">
      <c r="A54" s="13" t="s">
        <v>0</v>
      </c>
      <c r="B54" s="9" t="s">
        <v>1</v>
      </c>
      <c r="C54" s="9" t="s">
        <v>3</v>
      </c>
      <c r="D54" s="9" t="s">
        <v>57</v>
      </c>
      <c r="E54" s="9" t="s">
        <v>58</v>
      </c>
      <c r="F54" s="10" t="s">
        <v>10</v>
      </c>
      <c r="G54" s="127" t="s">
        <v>104</v>
      </c>
    </row>
    <row r="55" spans="1:7" ht="25.5">
      <c r="A55" s="16"/>
      <c r="B55" s="54" t="str">
        <f>B4</f>
        <v>Daniels Vēzis</v>
      </c>
      <c r="C55" s="64">
        <v>0</v>
      </c>
      <c r="D55" s="64">
        <v>257</v>
      </c>
      <c r="E55" s="55">
        <v>248</v>
      </c>
      <c r="F55" s="81">
        <f t="shared" ref="F55:F64" si="18">SUM(E55+C55+C55+D55)</f>
        <v>505</v>
      </c>
      <c r="G55" s="127">
        <v>6</v>
      </c>
    </row>
    <row r="56" spans="1:7" ht="25.5">
      <c r="A56" s="16"/>
      <c r="B56" s="54" t="str">
        <f>B6</f>
        <v>Artūrs Perepjolkins</v>
      </c>
      <c r="C56" s="64">
        <v>0</v>
      </c>
      <c r="D56" s="64">
        <v>232</v>
      </c>
      <c r="E56" s="55">
        <v>214</v>
      </c>
      <c r="F56" s="81">
        <f t="shared" si="18"/>
        <v>446</v>
      </c>
      <c r="G56" s="127">
        <v>6</v>
      </c>
    </row>
    <row r="57" spans="1:7" ht="25.5">
      <c r="A57" s="16"/>
      <c r="B57" s="54" t="str">
        <f>B5</f>
        <v>Andis Dārziņš</v>
      </c>
      <c r="C57" s="64">
        <v>0</v>
      </c>
      <c r="D57" s="64">
        <v>216</v>
      </c>
      <c r="E57" s="55">
        <v>177</v>
      </c>
      <c r="F57" s="81">
        <f t="shared" si="18"/>
        <v>393</v>
      </c>
      <c r="G57" s="127">
        <v>7</v>
      </c>
    </row>
    <row r="58" spans="1:7" ht="25.5">
      <c r="A58" s="36"/>
      <c r="B58" s="54" t="str">
        <f>B7</f>
        <v>Jurijs Dumcevs</v>
      </c>
      <c r="C58" s="64">
        <v>0</v>
      </c>
      <c r="D58" s="64">
        <v>212</v>
      </c>
      <c r="E58" s="55">
        <v>157</v>
      </c>
      <c r="F58" s="81">
        <f t="shared" si="18"/>
        <v>369</v>
      </c>
      <c r="G58" s="127">
        <v>7</v>
      </c>
    </row>
    <row r="59" spans="1:7" ht="25.5">
      <c r="A59" s="36" t="s">
        <v>56</v>
      </c>
      <c r="B59" s="54" t="str">
        <f>B8</f>
        <v>Māris Dukurs</v>
      </c>
      <c r="C59" s="64">
        <v>0</v>
      </c>
      <c r="D59" s="64">
        <v>177</v>
      </c>
      <c r="E59" s="55">
        <v>164</v>
      </c>
      <c r="F59" s="81">
        <f t="shared" si="18"/>
        <v>341</v>
      </c>
      <c r="G59" s="127">
        <v>8</v>
      </c>
    </row>
    <row r="60" spans="1:7" ht="25.5">
      <c r="A60" s="36" t="s">
        <v>17</v>
      </c>
      <c r="B60" s="54" t="str">
        <f>B39</f>
        <v>Peteris Cimdiņš</v>
      </c>
      <c r="C60" s="64">
        <v>0</v>
      </c>
      <c r="D60" s="64">
        <v>170</v>
      </c>
      <c r="E60" s="55">
        <v>168</v>
      </c>
      <c r="F60" s="81">
        <f t="shared" si="18"/>
        <v>338</v>
      </c>
      <c r="G60" s="127">
        <v>8</v>
      </c>
    </row>
    <row r="61" spans="1:7" ht="25.5">
      <c r="A61" s="36" t="s">
        <v>18</v>
      </c>
      <c r="B61" s="54" t="str">
        <f>B13</f>
        <v>Elviss Volkops</v>
      </c>
      <c r="C61" s="64">
        <v>0</v>
      </c>
      <c r="D61" s="64">
        <v>181</v>
      </c>
      <c r="E61" s="55">
        <v>151</v>
      </c>
      <c r="F61" s="81">
        <f t="shared" si="18"/>
        <v>332</v>
      </c>
      <c r="G61" s="127">
        <v>9</v>
      </c>
    </row>
    <row r="62" spans="1:7" ht="25.5">
      <c r="A62" s="36" t="s">
        <v>16</v>
      </c>
      <c r="B62" s="54" t="str">
        <f>B9</f>
        <v>Maksims Čerņakovs</v>
      </c>
      <c r="C62" s="64">
        <v>0</v>
      </c>
      <c r="D62" s="64">
        <v>159</v>
      </c>
      <c r="E62" s="55">
        <v>164</v>
      </c>
      <c r="F62" s="81">
        <f t="shared" si="18"/>
        <v>323</v>
      </c>
      <c r="G62" s="127">
        <v>9</v>
      </c>
    </row>
    <row r="63" spans="1:7" ht="25.5">
      <c r="A63" s="36" t="s">
        <v>54</v>
      </c>
      <c r="B63" s="54" t="str">
        <f>B10</f>
        <v>Jānis Zalītis</v>
      </c>
      <c r="C63" s="64">
        <v>0</v>
      </c>
      <c r="D63" s="64">
        <v>145</v>
      </c>
      <c r="E63" s="55">
        <v>138</v>
      </c>
      <c r="F63" s="81">
        <f t="shared" si="18"/>
        <v>283</v>
      </c>
      <c r="G63" s="127">
        <v>10</v>
      </c>
    </row>
    <row r="64" spans="1:7" ht="26.25" thickBot="1">
      <c r="A64" s="37" t="s">
        <v>55</v>
      </c>
      <c r="B64" s="56" t="str">
        <f>B40</f>
        <v>Edgars Poišs</v>
      </c>
      <c r="C64" s="66">
        <v>0</v>
      </c>
      <c r="D64" s="66">
        <v>119</v>
      </c>
      <c r="E64" s="57">
        <v>155</v>
      </c>
      <c r="F64" s="82">
        <f t="shared" si="18"/>
        <v>274</v>
      </c>
      <c r="G64" s="127">
        <v>10</v>
      </c>
    </row>
    <row r="66" spans="1:13" ht="13.5" thickBot="1"/>
    <row r="67" spans="1:13" ht="24" thickBot="1">
      <c r="A67" s="149" t="s">
        <v>66</v>
      </c>
      <c r="B67" s="150"/>
      <c r="C67" s="150"/>
      <c r="D67" s="150"/>
      <c r="E67" s="150"/>
      <c r="F67" s="151"/>
    </row>
    <row r="68" spans="1:13" ht="13.5" thickBot="1"/>
    <row r="69" spans="1:13" ht="31.5">
      <c r="A69" s="13" t="s">
        <v>0</v>
      </c>
      <c r="B69" s="9" t="s">
        <v>1</v>
      </c>
      <c r="C69" s="122" t="s">
        <v>2</v>
      </c>
      <c r="D69" s="122" t="s">
        <v>3</v>
      </c>
      <c r="E69" s="122" t="s">
        <v>4</v>
      </c>
      <c r="F69" s="122" t="s">
        <v>5</v>
      </c>
      <c r="G69" s="122" t="s">
        <v>6</v>
      </c>
      <c r="H69" s="122" t="s">
        <v>7</v>
      </c>
      <c r="I69" s="9" t="s">
        <v>9</v>
      </c>
      <c r="J69" s="9" t="s">
        <v>12</v>
      </c>
      <c r="K69" s="9" t="s">
        <v>10</v>
      </c>
      <c r="L69" s="10" t="s">
        <v>13</v>
      </c>
      <c r="M69"/>
    </row>
    <row r="70" spans="1:13" ht="18">
      <c r="A70" s="123">
        <v>1</v>
      </c>
      <c r="B70" s="119" t="s">
        <v>96</v>
      </c>
      <c r="C70" s="108" t="s">
        <v>76</v>
      </c>
      <c r="D70" s="120">
        <v>0</v>
      </c>
      <c r="E70" s="120">
        <v>200</v>
      </c>
      <c r="F70" s="108">
        <v>257</v>
      </c>
      <c r="G70" s="108">
        <v>200</v>
      </c>
      <c r="H70" s="108">
        <v>221</v>
      </c>
      <c r="I70" s="24">
        <f t="shared" ref="I70:I85" si="19">SUM(E70:H70)</f>
        <v>878</v>
      </c>
      <c r="J70" s="12">
        <f t="shared" ref="J70:J85" si="20">D70*(COUNT(E70:H70))</f>
        <v>0</v>
      </c>
      <c r="K70" s="12">
        <f t="shared" ref="K70:K85" si="21">SUM(I70:J70)</f>
        <v>878</v>
      </c>
      <c r="L70" s="126">
        <f t="shared" ref="L70:L85" si="22">(AVERAGE(E70:H70))</f>
        <v>219.5</v>
      </c>
      <c r="M70"/>
    </row>
    <row r="71" spans="1:13" ht="18">
      <c r="A71" s="123">
        <v>2</v>
      </c>
      <c r="B71" s="119" t="s">
        <v>80</v>
      </c>
      <c r="C71" s="108" t="s">
        <v>32</v>
      </c>
      <c r="D71" s="120">
        <v>0</v>
      </c>
      <c r="E71" s="108">
        <v>216</v>
      </c>
      <c r="F71" s="108">
        <v>214</v>
      </c>
      <c r="G71" s="108">
        <v>136</v>
      </c>
      <c r="H71" s="108">
        <v>238</v>
      </c>
      <c r="I71" s="24">
        <f t="shared" si="19"/>
        <v>804</v>
      </c>
      <c r="J71" s="12">
        <f t="shared" si="20"/>
        <v>0</v>
      </c>
      <c r="K71" s="12">
        <f t="shared" si="21"/>
        <v>804</v>
      </c>
      <c r="L71" s="126">
        <f t="shared" si="22"/>
        <v>201</v>
      </c>
      <c r="M71"/>
    </row>
    <row r="72" spans="1:13" ht="18">
      <c r="A72" s="123">
        <v>3</v>
      </c>
      <c r="B72" s="119" t="s">
        <v>23</v>
      </c>
      <c r="C72" s="108" t="s">
        <v>29</v>
      </c>
      <c r="D72" s="120">
        <v>0</v>
      </c>
      <c r="E72" s="120">
        <v>187</v>
      </c>
      <c r="F72" s="108">
        <v>211</v>
      </c>
      <c r="G72" s="108">
        <v>211</v>
      </c>
      <c r="H72" s="108">
        <v>189</v>
      </c>
      <c r="I72" s="24">
        <f t="shared" si="19"/>
        <v>798</v>
      </c>
      <c r="J72" s="12">
        <f t="shared" si="20"/>
        <v>0</v>
      </c>
      <c r="K72" s="12">
        <f t="shared" si="21"/>
        <v>798</v>
      </c>
      <c r="L72" s="126">
        <f t="shared" si="22"/>
        <v>199.5</v>
      </c>
      <c r="M72"/>
    </row>
    <row r="73" spans="1:13" ht="18">
      <c r="A73" s="123">
        <v>4</v>
      </c>
      <c r="B73" s="119" t="s">
        <v>103</v>
      </c>
      <c r="C73" s="121" t="s">
        <v>33</v>
      </c>
      <c r="D73" s="120">
        <v>0</v>
      </c>
      <c r="E73" s="120">
        <v>170</v>
      </c>
      <c r="F73" s="108">
        <v>207</v>
      </c>
      <c r="G73" s="108">
        <v>203</v>
      </c>
      <c r="H73" s="108">
        <v>201</v>
      </c>
      <c r="I73" s="24">
        <f t="shared" si="19"/>
        <v>781</v>
      </c>
      <c r="J73" s="12">
        <f t="shared" si="20"/>
        <v>0</v>
      </c>
      <c r="K73" s="12">
        <f t="shared" si="21"/>
        <v>781</v>
      </c>
      <c r="L73" s="126">
        <f t="shared" si="22"/>
        <v>195.25</v>
      </c>
      <c r="M73"/>
    </row>
    <row r="74" spans="1:13" ht="18">
      <c r="A74" s="123">
        <v>5</v>
      </c>
      <c r="B74" s="119" t="s">
        <v>84</v>
      </c>
      <c r="C74" s="108" t="s">
        <v>34</v>
      </c>
      <c r="D74" s="120">
        <v>0</v>
      </c>
      <c r="E74" s="120">
        <v>157</v>
      </c>
      <c r="F74" s="108">
        <v>190</v>
      </c>
      <c r="G74" s="108">
        <v>225</v>
      </c>
      <c r="H74" s="108">
        <v>173</v>
      </c>
      <c r="I74" s="24">
        <f t="shared" si="19"/>
        <v>745</v>
      </c>
      <c r="J74" s="12">
        <f t="shared" si="20"/>
        <v>0</v>
      </c>
      <c r="K74" s="12">
        <f t="shared" si="21"/>
        <v>745</v>
      </c>
      <c r="L74" s="126">
        <f t="shared" si="22"/>
        <v>186.25</v>
      </c>
      <c r="M74"/>
    </row>
    <row r="75" spans="1:13" ht="18">
      <c r="A75" s="123">
        <v>6</v>
      </c>
      <c r="B75" s="119" t="s">
        <v>47</v>
      </c>
      <c r="C75" s="108" t="s">
        <v>39</v>
      </c>
      <c r="D75" s="120">
        <v>0</v>
      </c>
      <c r="E75" s="120">
        <v>211</v>
      </c>
      <c r="F75" s="108">
        <v>192</v>
      </c>
      <c r="G75" s="108">
        <v>150</v>
      </c>
      <c r="H75" s="108">
        <v>182</v>
      </c>
      <c r="I75" s="24">
        <f t="shared" si="19"/>
        <v>735</v>
      </c>
      <c r="J75" s="12">
        <f t="shared" si="20"/>
        <v>0</v>
      </c>
      <c r="K75" s="12">
        <f t="shared" si="21"/>
        <v>735</v>
      </c>
      <c r="L75" s="126">
        <f t="shared" si="22"/>
        <v>183.75</v>
      </c>
      <c r="M75"/>
    </row>
    <row r="76" spans="1:13" ht="18">
      <c r="A76" s="123">
        <v>7</v>
      </c>
      <c r="B76" s="119" t="s">
        <v>46</v>
      </c>
      <c r="C76" s="108" t="s">
        <v>38</v>
      </c>
      <c r="D76" s="120">
        <v>0</v>
      </c>
      <c r="E76" s="120">
        <v>176</v>
      </c>
      <c r="F76" s="108">
        <v>148</v>
      </c>
      <c r="G76" s="108">
        <v>214</v>
      </c>
      <c r="H76" s="108">
        <v>184</v>
      </c>
      <c r="I76" s="24">
        <f t="shared" si="19"/>
        <v>722</v>
      </c>
      <c r="J76" s="12">
        <f t="shared" si="20"/>
        <v>0</v>
      </c>
      <c r="K76" s="12">
        <f t="shared" si="21"/>
        <v>722</v>
      </c>
      <c r="L76" s="126">
        <f t="shared" si="22"/>
        <v>180.5</v>
      </c>
      <c r="M76"/>
    </row>
    <row r="77" spans="1:13" ht="18">
      <c r="A77" s="123">
        <v>8</v>
      </c>
      <c r="B77" s="119" t="s">
        <v>49</v>
      </c>
      <c r="C77" s="108" t="s">
        <v>31</v>
      </c>
      <c r="D77" s="120">
        <v>0</v>
      </c>
      <c r="E77" s="120">
        <v>146</v>
      </c>
      <c r="F77" s="108">
        <v>241</v>
      </c>
      <c r="G77" s="108">
        <v>140</v>
      </c>
      <c r="H77" s="108">
        <v>179</v>
      </c>
      <c r="I77" s="24">
        <f t="shared" si="19"/>
        <v>706</v>
      </c>
      <c r="J77" s="12">
        <f t="shared" si="20"/>
        <v>0</v>
      </c>
      <c r="K77" s="12">
        <f t="shared" si="21"/>
        <v>706</v>
      </c>
      <c r="L77" s="126">
        <f t="shared" si="22"/>
        <v>176.5</v>
      </c>
      <c r="M77"/>
    </row>
    <row r="78" spans="1:13" ht="18">
      <c r="A78" s="123">
        <v>9</v>
      </c>
      <c r="B78" s="119" t="s">
        <v>102</v>
      </c>
      <c r="C78" s="108" t="s">
        <v>37</v>
      </c>
      <c r="D78" s="120">
        <v>8</v>
      </c>
      <c r="E78" s="120">
        <v>164</v>
      </c>
      <c r="F78" s="108">
        <v>169</v>
      </c>
      <c r="G78" s="108">
        <v>155</v>
      </c>
      <c r="H78" s="108">
        <v>180</v>
      </c>
      <c r="I78" s="24">
        <f t="shared" si="19"/>
        <v>668</v>
      </c>
      <c r="J78" s="12">
        <f t="shared" si="20"/>
        <v>32</v>
      </c>
      <c r="K78" s="12">
        <f t="shared" si="21"/>
        <v>700</v>
      </c>
      <c r="L78" s="126">
        <f t="shared" si="22"/>
        <v>167</v>
      </c>
      <c r="M78"/>
    </row>
    <row r="79" spans="1:13" ht="18">
      <c r="A79" s="123">
        <v>10</v>
      </c>
      <c r="B79" s="119" t="s">
        <v>44</v>
      </c>
      <c r="C79" s="108" t="s">
        <v>71</v>
      </c>
      <c r="D79" s="120">
        <v>0</v>
      </c>
      <c r="E79" s="120">
        <v>158</v>
      </c>
      <c r="F79" s="108">
        <v>226</v>
      </c>
      <c r="G79" s="108">
        <v>155</v>
      </c>
      <c r="H79" s="108">
        <v>160</v>
      </c>
      <c r="I79" s="24">
        <f t="shared" si="19"/>
        <v>699</v>
      </c>
      <c r="J79" s="12">
        <f t="shared" si="20"/>
        <v>0</v>
      </c>
      <c r="K79" s="12">
        <f t="shared" si="21"/>
        <v>699</v>
      </c>
      <c r="L79" s="126">
        <f t="shared" si="22"/>
        <v>174.75</v>
      </c>
      <c r="M79"/>
    </row>
    <row r="80" spans="1:13" ht="18">
      <c r="A80" s="123">
        <v>11</v>
      </c>
      <c r="B80" s="119" t="s">
        <v>25</v>
      </c>
      <c r="C80" s="108" t="s">
        <v>36</v>
      </c>
      <c r="D80" s="120">
        <v>0</v>
      </c>
      <c r="E80" s="120">
        <v>170</v>
      </c>
      <c r="F80" s="108">
        <v>166</v>
      </c>
      <c r="G80" s="108">
        <v>164</v>
      </c>
      <c r="H80" s="108">
        <v>190</v>
      </c>
      <c r="I80" s="24">
        <f t="shared" si="19"/>
        <v>690</v>
      </c>
      <c r="J80" s="12">
        <f t="shared" si="20"/>
        <v>0</v>
      </c>
      <c r="K80" s="12">
        <f t="shared" si="21"/>
        <v>690</v>
      </c>
      <c r="L80" s="126">
        <f t="shared" si="22"/>
        <v>172.5</v>
      </c>
      <c r="M80"/>
    </row>
    <row r="81" spans="1:13" ht="18">
      <c r="A81" s="123">
        <v>12</v>
      </c>
      <c r="B81" s="119" t="s">
        <v>42</v>
      </c>
      <c r="C81" s="108" t="s">
        <v>70</v>
      </c>
      <c r="D81" s="120">
        <v>0</v>
      </c>
      <c r="E81" s="120">
        <v>186</v>
      </c>
      <c r="F81" s="108">
        <v>159</v>
      </c>
      <c r="G81" s="108">
        <v>147</v>
      </c>
      <c r="H81" s="108">
        <v>183</v>
      </c>
      <c r="I81" s="24">
        <f t="shared" si="19"/>
        <v>675</v>
      </c>
      <c r="J81" s="12">
        <f t="shared" si="20"/>
        <v>0</v>
      </c>
      <c r="K81" s="24">
        <f t="shared" si="21"/>
        <v>675</v>
      </c>
      <c r="L81" s="126">
        <f t="shared" si="22"/>
        <v>168.75</v>
      </c>
      <c r="M81"/>
    </row>
    <row r="82" spans="1:13" ht="18">
      <c r="A82" s="123">
        <v>13</v>
      </c>
      <c r="B82" s="119" t="s">
        <v>45</v>
      </c>
      <c r="C82" s="108" t="s">
        <v>35</v>
      </c>
      <c r="D82" s="120">
        <v>0</v>
      </c>
      <c r="E82" s="120">
        <v>143</v>
      </c>
      <c r="F82" s="108">
        <v>148</v>
      </c>
      <c r="G82" s="108">
        <v>191</v>
      </c>
      <c r="H82" s="108">
        <v>152</v>
      </c>
      <c r="I82" s="24">
        <f t="shared" si="19"/>
        <v>634</v>
      </c>
      <c r="J82" s="12">
        <f t="shared" si="20"/>
        <v>0</v>
      </c>
      <c r="K82" s="12">
        <f t="shared" si="21"/>
        <v>634</v>
      </c>
      <c r="L82" s="126">
        <f t="shared" si="22"/>
        <v>158.5</v>
      </c>
      <c r="M82"/>
    </row>
    <row r="83" spans="1:13" ht="18">
      <c r="A83" s="123">
        <v>14</v>
      </c>
      <c r="B83" s="119" t="s">
        <v>24</v>
      </c>
      <c r="C83" s="108" t="s">
        <v>27</v>
      </c>
      <c r="D83" s="120">
        <v>0</v>
      </c>
      <c r="E83" s="120">
        <v>167</v>
      </c>
      <c r="F83" s="108">
        <v>119</v>
      </c>
      <c r="G83" s="108">
        <v>167</v>
      </c>
      <c r="H83" s="108">
        <v>177</v>
      </c>
      <c r="I83" s="24">
        <f t="shared" si="19"/>
        <v>630</v>
      </c>
      <c r="J83" s="12">
        <f t="shared" si="20"/>
        <v>0</v>
      </c>
      <c r="K83" s="12">
        <f t="shared" si="21"/>
        <v>630</v>
      </c>
      <c r="L83" s="126">
        <f t="shared" si="22"/>
        <v>157.5</v>
      </c>
      <c r="M83"/>
    </row>
    <row r="84" spans="1:13" ht="18">
      <c r="A84" s="123">
        <v>15</v>
      </c>
      <c r="B84" s="119" t="s">
        <v>28</v>
      </c>
      <c r="C84" s="108" t="s">
        <v>74</v>
      </c>
      <c r="D84" s="120">
        <v>0</v>
      </c>
      <c r="E84" s="120">
        <v>170</v>
      </c>
      <c r="F84" s="108">
        <v>155</v>
      </c>
      <c r="G84" s="108">
        <v>136</v>
      </c>
      <c r="H84" s="108">
        <v>135</v>
      </c>
      <c r="I84" s="24">
        <f t="shared" si="19"/>
        <v>596</v>
      </c>
      <c r="J84" s="12">
        <f t="shared" si="20"/>
        <v>0</v>
      </c>
      <c r="K84" s="12">
        <f t="shared" si="21"/>
        <v>596</v>
      </c>
      <c r="L84" s="126">
        <f t="shared" si="22"/>
        <v>149</v>
      </c>
      <c r="M84"/>
    </row>
    <row r="85" spans="1:13" ht="18">
      <c r="A85" s="123">
        <v>16</v>
      </c>
      <c r="B85" s="119" t="s">
        <v>30</v>
      </c>
      <c r="C85" s="108" t="s">
        <v>26</v>
      </c>
      <c r="D85" s="120">
        <v>0</v>
      </c>
      <c r="E85" s="108">
        <v>138</v>
      </c>
      <c r="F85" s="108">
        <v>135</v>
      </c>
      <c r="G85" s="108">
        <v>100</v>
      </c>
      <c r="H85" s="108">
        <v>138</v>
      </c>
      <c r="I85" s="24">
        <f t="shared" si="19"/>
        <v>511</v>
      </c>
      <c r="J85" s="12">
        <f t="shared" si="20"/>
        <v>0</v>
      </c>
      <c r="K85" s="12">
        <f t="shared" si="21"/>
        <v>511</v>
      </c>
      <c r="L85" s="126">
        <f t="shared" si="22"/>
        <v>127.75</v>
      </c>
      <c r="M85"/>
    </row>
    <row r="86" spans="1:13">
      <c r="C86" s="5"/>
      <c r="K86" s="1"/>
    </row>
  </sheetData>
  <sortState ref="B49:F52">
    <sortCondition descending="1" ref="F39:F44"/>
  </sortState>
  <mergeCells count="5">
    <mergeCell ref="A37:F37"/>
    <mergeCell ref="A46:F46"/>
    <mergeCell ref="A67:F67"/>
    <mergeCell ref="A1:M1"/>
    <mergeCell ref="B34:M35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87"/>
  <sheetViews>
    <sheetView zoomScale="75" zoomScaleNormal="75" workbookViewId="0">
      <selection sqref="A1:XFD1048576"/>
    </sheetView>
  </sheetViews>
  <sheetFormatPr defaultRowHeight="12.75" outlineLevelCol="1"/>
  <cols>
    <col min="1" max="1" width="9.42578125" style="1" bestFit="1" customWidth="1"/>
    <col min="2" max="2" width="44.85546875" bestFit="1" customWidth="1"/>
    <col min="3" max="3" width="11.7109375" style="1" customWidth="1" outlineLevel="1"/>
    <col min="4" max="4" width="11.7109375" style="5" customWidth="1"/>
    <col min="5" max="10" width="11.7109375" style="5" customWidth="1" outlineLevel="1"/>
    <col min="11" max="11" width="11.7109375" style="5" customWidth="1"/>
    <col min="12" max="13" width="11.7109375" style="1" customWidth="1"/>
    <col min="14" max="14" width="7.42578125" customWidth="1"/>
    <col min="15" max="15" width="3.7109375" customWidth="1"/>
    <col min="16" max="16" width="9.28515625" bestFit="1" customWidth="1"/>
    <col min="17" max="17" width="37.42578125" bestFit="1" customWidth="1"/>
    <col min="18" max="18" width="12.5703125" bestFit="1" customWidth="1"/>
    <col min="19" max="19" width="19.140625" bestFit="1" customWidth="1"/>
  </cols>
  <sheetData>
    <row r="1" spans="1:19" ht="35.25">
      <c r="A1" s="152" t="s">
        <v>105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9" ht="13.5" thickBot="1">
      <c r="R2" s="1"/>
      <c r="S2" s="1"/>
    </row>
    <row r="3" spans="1:19" ht="30.75" thickBot="1">
      <c r="A3" s="26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9</v>
      </c>
      <c r="J3" s="27" t="s">
        <v>12</v>
      </c>
      <c r="K3" s="27" t="s">
        <v>10</v>
      </c>
      <c r="L3" s="28" t="s">
        <v>13</v>
      </c>
      <c r="M3" s="29" t="s">
        <v>11</v>
      </c>
    </row>
    <row r="4" spans="1:19" s="11" customFormat="1" ht="23.25">
      <c r="A4" s="30">
        <v>1</v>
      </c>
      <c r="B4" s="25" t="str">
        <f>B71</f>
        <v>Andrejs Zilgalvis</v>
      </c>
      <c r="C4" s="52" t="str">
        <f t="shared" ref="C4:L4" si="0">C71</f>
        <v>03B</v>
      </c>
      <c r="D4" s="52">
        <f t="shared" si="0"/>
        <v>0</v>
      </c>
      <c r="E4" s="52">
        <f t="shared" si="0"/>
        <v>247</v>
      </c>
      <c r="F4" s="52">
        <f t="shared" si="0"/>
        <v>177</v>
      </c>
      <c r="G4" s="52">
        <f t="shared" si="0"/>
        <v>180</v>
      </c>
      <c r="H4" s="52">
        <f t="shared" si="0"/>
        <v>194</v>
      </c>
      <c r="I4" s="52">
        <f t="shared" si="0"/>
        <v>798</v>
      </c>
      <c r="J4" s="52">
        <f t="shared" si="0"/>
        <v>0</v>
      </c>
      <c r="K4" s="52">
        <f t="shared" si="0"/>
        <v>798</v>
      </c>
      <c r="L4" s="136">
        <f t="shared" si="0"/>
        <v>199.5</v>
      </c>
      <c r="M4" s="32">
        <f>K4-K11</f>
        <v>106</v>
      </c>
    </row>
    <row r="5" spans="1:19" s="11" customFormat="1" ht="23.25">
      <c r="A5" s="31">
        <v>2</v>
      </c>
      <c r="B5" s="25" t="str">
        <f t="shared" ref="B5:L5" si="1">B72</f>
        <v>Peteris Cimdiņš</v>
      </c>
      <c r="C5" s="52" t="str">
        <f t="shared" si="1"/>
        <v>05A</v>
      </c>
      <c r="D5" s="52">
        <f t="shared" si="1"/>
        <v>0</v>
      </c>
      <c r="E5" s="52">
        <f t="shared" si="1"/>
        <v>192</v>
      </c>
      <c r="F5" s="52">
        <f t="shared" si="1"/>
        <v>200</v>
      </c>
      <c r="G5" s="52">
        <f t="shared" si="1"/>
        <v>208</v>
      </c>
      <c r="H5" s="52">
        <f t="shared" si="1"/>
        <v>192</v>
      </c>
      <c r="I5" s="52">
        <f t="shared" si="1"/>
        <v>792</v>
      </c>
      <c r="J5" s="52">
        <f t="shared" si="1"/>
        <v>0</v>
      </c>
      <c r="K5" s="52">
        <f t="shared" si="1"/>
        <v>792</v>
      </c>
      <c r="L5" s="136">
        <f t="shared" si="1"/>
        <v>198</v>
      </c>
      <c r="M5" s="33">
        <f>K5-K11</f>
        <v>100</v>
      </c>
    </row>
    <row r="6" spans="1:19" s="11" customFormat="1" ht="23.25">
      <c r="A6" s="31">
        <v>3</v>
      </c>
      <c r="B6" s="25" t="str">
        <f t="shared" ref="B6:L6" si="2">B73</f>
        <v>Vladislavs Saveļjevs</v>
      </c>
      <c r="C6" s="52" t="str">
        <f t="shared" si="2"/>
        <v>04A</v>
      </c>
      <c r="D6" s="52">
        <f t="shared" si="2"/>
        <v>0</v>
      </c>
      <c r="E6" s="52">
        <f t="shared" si="2"/>
        <v>209</v>
      </c>
      <c r="F6" s="52">
        <f t="shared" si="2"/>
        <v>218</v>
      </c>
      <c r="G6" s="52">
        <f t="shared" si="2"/>
        <v>142</v>
      </c>
      <c r="H6" s="52">
        <f t="shared" si="2"/>
        <v>183</v>
      </c>
      <c r="I6" s="52">
        <f t="shared" si="2"/>
        <v>752</v>
      </c>
      <c r="J6" s="52">
        <f t="shared" si="2"/>
        <v>0</v>
      </c>
      <c r="K6" s="52">
        <f t="shared" si="2"/>
        <v>752</v>
      </c>
      <c r="L6" s="136">
        <f t="shared" si="2"/>
        <v>188</v>
      </c>
      <c r="M6" s="34">
        <f>K6-K11</f>
        <v>60</v>
      </c>
    </row>
    <row r="7" spans="1:19" s="11" customFormat="1" ht="23.25">
      <c r="A7" s="31">
        <v>4</v>
      </c>
      <c r="B7" s="25" t="str">
        <f t="shared" ref="B7:L7" si="3">B74</f>
        <v>Jurijs Dumcevs</v>
      </c>
      <c r="C7" s="52" t="str">
        <f t="shared" si="3"/>
        <v>07A</v>
      </c>
      <c r="D7" s="52">
        <f t="shared" si="3"/>
        <v>0</v>
      </c>
      <c r="E7" s="52">
        <f t="shared" si="3"/>
        <v>145</v>
      </c>
      <c r="F7" s="52">
        <f t="shared" si="3"/>
        <v>221</v>
      </c>
      <c r="G7" s="52">
        <f t="shared" si="3"/>
        <v>180</v>
      </c>
      <c r="H7" s="52">
        <f t="shared" si="3"/>
        <v>179</v>
      </c>
      <c r="I7" s="52">
        <f t="shared" si="3"/>
        <v>725</v>
      </c>
      <c r="J7" s="52">
        <f t="shared" si="3"/>
        <v>0</v>
      </c>
      <c r="K7" s="52">
        <f t="shared" si="3"/>
        <v>725</v>
      </c>
      <c r="L7" s="136">
        <f t="shared" si="3"/>
        <v>181.25</v>
      </c>
      <c r="M7" s="34">
        <f>K7-K11</f>
        <v>33</v>
      </c>
    </row>
    <row r="8" spans="1:19" s="11" customFormat="1" ht="23.25">
      <c r="A8" s="31">
        <v>5</v>
      </c>
      <c r="B8" s="25" t="str">
        <f t="shared" ref="B8:L8" si="4">B75</f>
        <v>Daniels Vēzis</v>
      </c>
      <c r="C8" s="52" t="str">
        <f t="shared" si="4"/>
        <v>08B</v>
      </c>
      <c r="D8" s="52">
        <f t="shared" si="4"/>
        <v>0</v>
      </c>
      <c r="E8" s="52">
        <f t="shared" si="4"/>
        <v>161</v>
      </c>
      <c r="F8" s="52">
        <f t="shared" si="4"/>
        <v>183</v>
      </c>
      <c r="G8" s="52">
        <f t="shared" si="4"/>
        <v>183</v>
      </c>
      <c r="H8" s="52">
        <f t="shared" si="4"/>
        <v>191</v>
      </c>
      <c r="I8" s="52">
        <f t="shared" si="4"/>
        <v>718</v>
      </c>
      <c r="J8" s="52">
        <f t="shared" si="4"/>
        <v>0</v>
      </c>
      <c r="K8" s="52">
        <f t="shared" si="4"/>
        <v>718</v>
      </c>
      <c r="L8" s="136">
        <f t="shared" si="4"/>
        <v>179.5</v>
      </c>
      <c r="M8" s="34">
        <f>K8-K11</f>
        <v>26</v>
      </c>
    </row>
    <row r="9" spans="1:19" s="11" customFormat="1" ht="23.25">
      <c r="A9" s="31">
        <v>6</v>
      </c>
      <c r="B9" s="25" t="str">
        <f t="shared" ref="B9:L9" si="5">B76</f>
        <v>Vladimirs Pribiļevs</v>
      </c>
      <c r="C9" s="52" t="str">
        <f t="shared" si="5"/>
        <v>01B</v>
      </c>
      <c r="D9" s="52">
        <f t="shared" si="5"/>
        <v>0</v>
      </c>
      <c r="E9" s="52">
        <f t="shared" si="5"/>
        <v>143</v>
      </c>
      <c r="F9" s="52">
        <f t="shared" si="5"/>
        <v>209</v>
      </c>
      <c r="G9" s="52">
        <f t="shared" si="5"/>
        <v>169</v>
      </c>
      <c r="H9" s="52">
        <f t="shared" si="5"/>
        <v>195</v>
      </c>
      <c r="I9" s="52">
        <f t="shared" si="5"/>
        <v>716</v>
      </c>
      <c r="J9" s="52">
        <f t="shared" si="5"/>
        <v>0</v>
      </c>
      <c r="K9" s="52">
        <f t="shared" si="5"/>
        <v>716</v>
      </c>
      <c r="L9" s="136">
        <f t="shared" si="5"/>
        <v>179</v>
      </c>
      <c r="M9" s="34">
        <f>K9-K11</f>
        <v>24</v>
      </c>
    </row>
    <row r="10" spans="1:19" s="11" customFormat="1" ht="23.25">
      <c r="A10" s="31">
        <v>7</v>
      </c>
      <c r="B10" s="25" t="str">
        <f t="shared" ref="B10:L10" si="6">B77</f>
        <v>Andis Dārziņš</v>
      </c>
      <c r="C10" s="52" t="str">
        <f t="shared" si="6"/>
        <v>06A</v>
      </c>
      <c r="D10" s="52">
        <f t="shared" si="6"/>
        <v>0</v>
      </c>
      <c r="E10" s="52">
        <f t="shared" si="6"/>
        <v>183</v>
      </c>
      <c r="F10" s="52">
        <f t="shared" si="6"/>
        <v>160</v>
      </c>
      <c r="G10" s="52">
        <f t="shared" si="6"/>
        <v>169</v>
      </c>
      <c r="H10" s="52">
        <f t="shared" si="6"/>
        <v>193</v>
      </c>
      <c r="I10" s="52">
        <f t="shared" si="6"/>
        <v>705</v>
      </c>
      <c r="J10" s="52">
        <f t="shared" si="6"/>
        <v>0</v>
      </c>
      <c r="K10" s="52">
        <f t="shared" si="6"/>
        <v>705</v>
      </c>
      <c r="L10" s="136">
        <f t="shared" si="6"/>
        <v>176.25</v>
      </c>
      <c r="M10" s="34">
        <f>K10-K11</f>
        <v>13</v>
      </c>
    </row>
    <row r="11" spans="1:19" s="11" customFormat="1" ht="22.5" customHeight="1" thickBot="1">
      <c r="A11" s="137">
        <v>8</v>
      </c>
      <c r="B11" s="138" t="str">
        <f t="shared" ref="B11:L11" si="7">B78</f>
        <v>Elviss Volkops</v>
      </c>
      <c r="C11" s="52" t="str">
        <f t="shared" si="7"/>
        <v>02B</v>
      </c>
      <c r="D11" s="52">
        <f t="shared" si="7"/>
        <v>0</v>
      </c>
      <c r="E11" s="52">
        <f t="shared" si="7"/>
        <v>222</v>
      </c>
      <c r="F11" s="52">
        <f t="shared" si="7"/>
        <v>146</v>
      </c>
      <c r="G11" s="52">
        <f t="shared" si="7"/>
        <v>166</v>
      </c>
      <c r="H11" s="52">
        <f t="shared" si="7"/>
        <v>158</v>
      </c>
      <c r="I11" s="52">
        <f t="shared" si="7"/>
        <v>692</v>
      </c>
      <c r="J11" s="52">
        <f t="shared" si="7"/>
        <v>0</v>
      </c>
      <c r="K11" s="52">
        <f t="shared" si="7"/>
        <v>692</v>
      </c>
      <c r="L11" s="136">
        <f t="shared" si="7"/>
        <v>173</v>
      </c>
      <c r="M11" s="35">
        <v>0</v>
      </c>
    </row>
    <row r="12" spans="1:19" s="11" customFormat="1" ht="22.5" customHeight="1" thickTop="1">
      <c r="A12" s="23">
        <v>9</v>
      </c>
      <c r="B12" s="25" t="str">
        <f t="shared" ref="B12:L12" si="8">B79</f>
        <v>Rihards Meijers</v>
      </c>
      <c r="C12" s="52" t="str">
        <f t="shared" si="8"/>
        <v>02A</v>
      </c>
      <c r="D12" s="52">
        <f t="shared" si="8"/>
        <v>0</v>
      </c>
      <c r="E12" s="52">
        <f t="shared" si="8"/>
        <v>182</v>
      </c>
      <c r="F12" s="52">
        <f t="shared" si="8"/>
        <v>193</v>
      </c>
      <c r="G12" s="52">
        <f t="shared" si="8"/>
        <v>164</v>
      </c>
      <c r="H12" s="52">
        <f t="shared" si="8"/>
        <v>141</v>
      </c>
      <c r="I12" s="52">
        <f t="shared" si="8"/>
        <v>680</v>
      </c>
      <c r="J12" s="52">
        <f t="shared" si="8"/>
        <v>0</v>
      </c>
      <c r="K12" s="52">
        <f t="shared" si="8"/>
        <v>680</v>
      </c>
      <c r="L12" s="136">
        <f t="shared" si="8"/>
        <v>170</v>
      </c>
      <c r="M12" s="24">
        <f>K12-K11</f>
        <v>-12</v>
      </c>
    </row>
    <row r="13" spans="1:19" s="11" customFormat="1" ht="22.5" customHeight="1">
      <c r="A13" s="135">
        <v>10</v>
      </c>
      <c r="B13" s="25" t="str">
        <f t="shared" ref="B13:L13" si="9">B80</f>
        <v>Edgars Poišs</v>
      </c>
      <c r="C13" s="52" t="str">
        <f t="shared" si="9"/>
        <v>07B</v>
      </c>
      <c r="D13" s="52">
        <f t="shared" si="9"/>
        <v>0</v>
      </c>
      <c r="E13" s="52">
        <f t="shared" si="9"/>
        <v>173</v>
      </c>
      <c r="F13" s="52">
        <f t="shared" si="9"/>
        <v>164</v>
      </c>
      <c r="G13" s="52">
        <f t="shared" si="9"/>
        <v>168</v>
      </c>
      <c r="H13" s="52">
        <f t="shared" si="9"/>
        <v>173</v>
      </c>
      <c r="I13" s="52">
        <f t="shared" si="9"/>
        <v>678</v>
      </c>
      <c r="J13" s="52">
        <f t="shared" si="9"/>
        <v>0</v>
      </c>
      <c r="K13" s="52">
        <f t="shared" si="9"/>
        <v>678</v>
      </c>
      <c r="L13" s="136">
        <f t="shared" si="9"/>
        <v>169.5</v>
      </c>
      <c r="M13" s="24">
        <f>K13-K11</f>
        <v>-14</v>
      </c>
    </row>
    <row r="14" spans="1:19" s="11" customFormat="1" ht="22.5" customHeight="1">
      <c r="A14" s="23">
        <v>11</v>
      </c>
      <c r="B14" s="25" t="str">
        <f t="shared" ref="B14:L14" si="10">B81</f>
        <v>Artūrs Perepjolkins</v>
      </c>
      <c r="C14" s="52" t="str">
        <f t="shared" si="10"/>
        <v>06B</v>
      </c>
      <c r="D14" s="52">
        <f t="shared" si="10"/>
        <v>0</v>
      </c>
      <c r="E14" s="52">
        <f t="shared" si="10"/>
        <v>150</v>
      </c>
      <c r="F14" s="52">
        <f t="shared" si="10"/>
        <v>162</v>
      </c>
      <c r="G14" s="52">
        <f t="shared" si="10"/>
        <v>165</v>
      </c>
      <c r="H14" s="52">
        <f t="shared" si="10"/>
        <v>193</v>
      </c>
      <c r="I14" s="52">
        <f t="shared" si="10"/>
        <v>670</v>
      </c>
      <c r="J14" s="52">
        <f t="shared" si="10"/>
        <v>0</v>
      </c>
      <c r="K14" s="52">
        <f t="shared" si="10"/>
        <v>670</v>
      </c>
      <c r="L14" s="136">
        <f t="shared" si="10"/>
        <v>167.5</v>
      </c>
      <c r="M14" s="24">
        <f>K14-K11</f>
        <v>-22</v>
      </c>
    </row>
    <row r="15" spans="1:19" s="11" customFormat="1" ht="22.5" customHeight="1">
      <c r="A15" s="23">
        <v>12</v>
      </c>
      <c r="B15" s="25" t="str">
        <f t="shared" ref="B15:L15" si="11">B82</f>
        <v>Mārtiņš Vilnis</v>
      </c>
      <c r="C15" s="52" t="str">
        <f t="shared" si="11"/>
        <v>05B</v>
      </c>
      <c r="D15" s="52">
        <f t="shared" si="11"/>
        <v>0</v>
      </c>
      <c r="E15" s="52">
        <f t="shared" si="11"/>
        <v>169</v>
      </c>
      <c r="F15" s="52">
        <f t="shared" si="11"/>
        <v>148</v>
      </c>
      <c r="G15" s="52">
        <f t="shared" si="11"/>
        <v>159</v>
      </c>
      <c r="H15" s="52">
        <f t="shared" si="11"/>
        <v>179</v>
      </c>
      <c r="I15" s="52">
        <f t="shared" si="11"/>
        <v>655</v>
      </c>
      <c r="J15" s="52">
        <f t="shared" si="11"/>
        <v>0</v>
      </c>
      <c r="K15" s="52">
        <f t="shared" si="11"/>
        <v>655</v>
      </c>
      <c r="L15" s="136">
        <f t="shared" si="11"/>
        <v>163.75</v>
      </c>
      <c r="M15" s="24">
        <f>K15-K11</f>
        <v>-37</v>
      </c>
    </row>
    <row r="16" spans="1:19" s="11" customFormat="1" ht="22.5" customHeight="1">
      <c r="A16" s="23">
        <v>13</v>
      </c>
      <c r="B16" s="25" t="str">
        <f t="shared" ref="B16:L16" si="12">B83</f>
        <v>Jānis Zalītis</v>
      </c>
      <c r="C16" s="52" t="str">
        <f t="shared" si="12"/>
        <v>03A</v>
      </c>
      <c r="D16" s="52">
        <f t="shared" si="12"/>
        <v>0</v>
      </c>
      <c r="E16" s="52">
        <f t="shared" si="12"/>
        <v>139</v>
      </c>
      <c r="F16" s="52">
        <f t="shared" si="12"/>
        <v>136</v>
      </c>
      <c r="G16" s="52">
        <f t="shared" si="12"/>
        <v>174</v>
      </c>
      <c r="H16" s="52">
        <f t="shared" si="12"/>
        <v>175</v>
      </c>
      <c r="I16" s="52">
        <f t="shared" si="12"/>
        <v>624</v>
      </c>
      <c r="J16" s="52">
        <f t="shared" si="12"/>
        <v>0</v>
      </c>
      <c r="K16" s="52">
        <f t="shared" si="12"/>
        <v>624</v>
      </c>
      <c r="L16" s="136">
        <f t="shared" si="12"/>
        <v>156</v>
      </c>
      <c r="M16" s="24">
        <f>K16-K11</f>
        <v>-68</v>
      </c>
    </row>
    <row r="17" spans="1:18" s="11" customFormat="1" ht="22.5" customHeight="1">
      <c r="A17" s="23">
        <v>14</v>
      </c>
      <c r="B17" s="25" t="str">
        <f t="shared" ref="B17:L17" si="13">B84</f>
        <v>Māris Dukurs</v>
      </c>
      <c r="C17" s="52" t="str">
        <f t="shared" si="13"/>
        <v>04B</v>
      </c>
      <c r="D17" s="52">
        <f t="shared" si="13"/>
        <v>0</v>
      </c>
      <c r="E17" s="52">
        <f t="shared" si="13"/>
        <v>137</v>
      </c>
      <c r="F17" s="52">
        <f t="shared" si="13"/>
        <v>155</v>
      </c>
      <c r="G17" s="52">
        <f t="shared" si="13"/>
        <v>187</v>
      </c>
      <c r="H17" s="52">
        <f t="shared" si="13"/>
        <v>136</v>
      </c>
      <c r="I17" s="52">
        <f t="shared" si="13"/>
        <v>615</v>
      </c>
      <c r="J17" s="52">
        <f t="shared" si="13"/>
        <v>0</v>
      </c>
      <c r="K17" s="52">
        <f t="shared" si="13"/>
        <v>615</v>
      </c>
      <c r="L17" s="136">
        <f t="shared" si="13"/>
        <v>153.75</v>
      </c>
      <c r="M17" s="24">
        <f>K17-K11</f>
        <v>-77</v>
      </c>
    </row>
    <row r="18" spans="1:18" s="11" customFormat="1" ht="22.5" customHeight="1">
      <c r="A18" s="23">
        <v>15</v>
      </c>
      <c r="B18" s="25" t="str">
        <f t="shared" ref="B18:L18" si="14">B85</f>
        <v>Maksims Čerņakovs</v>
      </c>
      <c r="C18" s="52" t="str">
        <f t="shared" si="14"/>
        <v>08A</v>
      </c>
      <c r="D18" s="52">
        <f t="shared" si="14"/>
        <v>0</v>
      </c>
      <c r="E18" s="52">
        <f t="shared" si="14"/>
        <v>148</v>
      </c>
      <c r="F18" s="52">
        <f t="shared" si="14"/>
        <v>106</v>
      </c>
      <c r="G18" s="52">
        <f t="shared" si="14"/>
        <v>181</v>
      </c>
      <c r="H18" s="52">
        <f t="shared" si="14"/>
        <v>155</v>
      </c>
      <c r="I18" s="52">
        <f t="shared" si="14"/>
        <v>590</v>
      </c>
      <c r="J18" s="52">
        <f t="shared" si="14"/>
        <v>0</v>
      </c>
      <c r="K18" s="52">
        <f t="shared" si="14"/>
        <v>590</v>
      </c>
      <c r="L18" s="136">
        <f t="shared" si="14"/>
        <v>147.5</v>
      </c>
      <c r="M18" s="24">
        <f>K18-K11</f>
        <v>-102</v>
      </c>
    </row>
    <row r="19" spans="1:18" s="11" customFormat="1" ht="22.5" customHeight="1">
      <c r="A19" s="23">
        <v>16</v>
      </c>
      <c r="B19" s="25" t="str">
        <f t="shared" ref="B19:L19" si="15">B86</f>
        <v>Toms Pultraks</v>
      </c>
      <c r="C19" s="52" t="str">
        <f t="shared" si="15"/>
        <v>01A</v>
      </c>
      <c r="D19" s="52">
        <f t="shared" si="15"/>
        <v>0</v>
      </c>
      <c r="E19" s="52">
        <f t="shared" si="15"/>
        <v>136</v>
      </c>
      <c r="F19" s="52">
        <f t="shared" si="15"/>
        <v>124</v>
      </c>
      <c r="G19" s="52">
        <f t="shared" si="15"/>
        <v>105</v>
      </c>
      <c r="H19" s="52">
        <f t="shared" si="15"/>
        <v>152</v>
      </c>
      <c r="I19" s="52">
        <f t="shared" si="15"/>
        <v>517</v>
      </c>
      <c r="J19" s="52">
        <f t="shared" si="15"/>
        <v>0</v>
      </c>
      <c r="K19" s="52">
        <f t="shared" si="15"/>
        <v>517</v>
      </c>
      <c r="L19" s="136">
        <f t="shared" si="15"/>
        <v>129.25</v>
      </c>
      <c r="M19" s="24">
        <f>K19-K11</f>
        <v>-175</v>
      </c>
      <c r="O19"/>
      <c r="P19"/>
      <c r="Q19"/>
    </row>
    <row r="20" spans="1:18" s="11" customFormat="1" ht="3.75" hidden="1" customHeight="1">
      <c r="A20" s="23">
        <v>17</v>
      </c>
      <c r="B20" s="25" t="e">
        <f>#REF!</f>
        <v>#REF!</v>
      </c>
      <c r="C20" s="52" t="e">
        <f>#REF!</f>
        <v>#REF!</v>
      </c>
      <c r="D20" s="52" t="e">
        <f>#REF!</f>
        <v>#REF!</v>
      </c>
      <c r="E20" s="52" t="e">
        <f>#REF!</f>
        <v>#REF!</v>
      </c>
      <c r="F20" s="52" t="e">
        <f>#REF!</f>
        <v>#REF!</v>
      </c>
      <c r="G20" s="52" t="e">
        <f>#REF!</f>
        <v>#REF!</v>
      </c>
      <c r="H20" s="52"/>
      <c r="I20" s="52" t="e">
        <f>#REF!</f>
        <v>#REF!</v>
      </c>
      <c r="J20" s="52" t="e">
        <f>#REF!</f>
        <v>#REF!</v>
      </c>
      <c r="K20" s="52" t="e">
        <f>#REF!</f>
        <v>#REF!</v>
      </c>
      <c r="L20" s="52" t="e">
        <f>#REF!</f>
        <v>#REF!</v>
      </c>
      <c r="M20" s="24" t="e">
        <f>K20-K9</f>
        <v>#REF!</v>
      </c>
      <c r="O20"/>
      <c r="P20"/>
      <c r="Q20"/>
      <c r="R20"/>
    </row>
    <row r="21" spans="1:18" s="11" customFormat="1" ht="20.25" hidden="1">
      <c r="A21" s="23">
        <v>18</v>
      </c>
      <c r="B21" s="25" t="e">
        <f>#REF!</f>
        <v>#REF!</v>
      </c>
      <c r="C21" s="52" t="e">
        <f>#REF!</f>
        <v>#REF!</v>
      </c>
      <c r="D21" s="52" t="e">
        <f>#REF!</f>
        <v>#REF!</v>
      </c>
      <c r="E21" s="52" t="e">
        <f>#REF!</f>
        <v>#REF!</v>
      </c>
      <c r="F21" s="52" t="e">
        <f>#REF!</f>
        <v>#REF!</v>
      </c>
      <c r="G21" s="52" t="e">
        <f>#REF!</f>
        <v>#REF!</v>
      </c>
      <c r="H21" s="52"/>
      <c r="I21" s="52" t="e">
        <f>#REF!</f>
        <v>#REF!</v>
      </c>
      <c r="J21" s="52" t="e">
        <f>#REF!</f>
        <v>#REF!</v>
      </c>
      <c r="K21" s="52" t="e">
        <f>#REF!</f>
        <v>#REF!</v>
      </c>
      <c r="L21" s="52" t="e">
        <f>#REF!</f>
        <v>#REF!</v>
      </c>
      <c r="M21" s="24" t="e">
        <f t="shared" ref="M21:M28" si="16">K21-K9</f>
        <v>#REF!</v>
      </c>
      <c r="O21"/>
      <c r="P21"/>
      <c r="Q21"/>
      <c r="R21"/>
    </row>
    <row r="22" spans="1:18" s="11" customFormat="1" ht="20.25" hidden="1">
      <c r="A22" s="23">
        <v>19</v>
      </c>
      <c r="B22" s="25" t="e">
        <f>#REF!</f>
        <v>#REF!</v>
      </c>
      <c r="C22" s="52" t="e">
        <f>#REF!</f>
        <v>#REF!</v>
      </c>
      <c r="D22" s="52" t="e">
        <f>#REF!</f>
        <v>#REF!</v>
      </c>
      <c r="E22" s="52" t="e">
        <f>#REF!</f>
        <v>#REF!</v>
      </c>
      <c r="F22" s="52" t="e">
        <f>#REF!</f>
        <v>#REF!</v>
      </c>
      <c r="G22" s="52" t="e">
        <f>#REF!</f>
        <v>#REF!</v>
      </c>
      <c r="H22" s="52"/>
      <c r="I22" s="52" t="e">
        <f>#REF!</f>
        <v>#REF!</v>
      </c>
      <c r="J22" s="52" t="e">
        <f>#REF!</f>
        <v>#REF!</v>
      </c>
      <c r="K22" s="52" t="e">
        <f>#REF!</f>
        <v>#REF!</v>
      </c>
      <c r="L22" s="52" t="e">
        <f>#REF!</f>
        <v>#REF!</v>
      </c>
      <c r="M22" s="24" t="e">
        <f t="shared" si="16"/>
        <v>#REF!</v>
      </c>
      <c r="O22"/>
      <c r="P22"/>
      <c r="Q22"/>
      <c r="R22"/>
    </row>
    <row r="23" spans="1:18" s="11" customFormat="1" ht="20.25" hidden="1">
      <c r="A23" s="23">
        <v>20</v>
      </c>
      <c r="B23" s="25" t="e">
        <f>#REF!</f>
        <v>#REF!</v>
      </c>
      <c r="C23" s="52" t="e">
        <f>#REF!</f>
        <v>#REF!</v>
      </c>
      <c r="D23" s="52" t="e">
        <f>#REF!</f>
        <v>#REF!</v>
      </c>
      <c r="E23" s="52" t="e">
        <f>#REF!</f>
        <v>#REF!</v>
      </c>
      <c r="F23" s="52" t="e">
        <f>#REF!</f>
        <v>#REF!</v>
      </c>
      <c r="G23" s="52" t="e">
        <f>#REF!</f>
        <v>#REF!</v>
      </c>
      <c r="H23" s="52"/>
      <c r="I23" s="52" t="e">
        <f>#REF!</f>
        <v>#REF!</v>
      </c>
      <c r="J23" s="52" t="e">
        <f>#REF!</f>
        <v>#REF!</v>
      </c>
      <c r="K23" s="52" t="e">
        <f>#REF!</f>
        <v>#REF!</v>
      </c>
      <c r="L23" s="52" t="e">
        <f>#REF!</f>
        <v>#REF!</v>
      </c>
      <c r="M23" s="24" t="e">
        <f t="shared" si="16"/>
        <v>#REF!</v>
      </c>
      <c r="O23"/>
      <c r="P23"/>
      <c r="Q23"/>
      <c r="R23"/>
    </row>
    <row r="24" spans="1:18" s="11" customFormat="1" ht="20.25" hidden="1">
      <c r="A24" s="23">
        <v>21</v>
      </c>
      <c r="B24" s="25" t="e">
        <f>#REF!</f>
        <v>#REF!</v>
      </c>
      <c r="C24" s="52" t="e">
        <f>#REF!</f>
        <v>#REF!</v>
      </c>
      <c r="D24" s="52" t="e">
        <f>#REF!</f>
        <v>#REF!</v>
      </c>
      <c r="E24" s="52" t="e">
        <f>#REF!</f>
        <v>#REF!</v>
      </c>
      <c r="F24" s="52" t="e">
        <f>#REF!</f>
        <v>#REF!</v>
      </c>
      <c r="G24" s="52" t="e">
        <f>#REF!</f>
        <v>#REF!</v>
      </c>
      <c r="H24" s="52"/>
      <c r="I24" s="52" t="e">
        <f>#REF!</f>
        <v>#REF!</v>
      </c>
      <c r="J24" s="52" t="e">
        <f>#REF!</f>
        <v>#REF!</v>
      </c>
      <c r="K24" s="52" t="e">
        <f>#REF!</f>
        <v>#REF!</v>
      </c>
      <c r="L24" s="52" t="e">
        <f>#REF!</f>
        <v>#REF!</v>
      </c>
      <c r="M24" s="24" t="e">
        <f t="shared" si="16"/>
        <v>#REF!</v>
      </c>
      <c r="O24"/>
      <c r="P24"/>
      <c r="Q24"/>
      <c r="R24"/>
    </row>
    <row r="25" spans="1:18" s="11" customFormat="1" ht="20.25" hidden="1">
      <c r="A25" s="23">
        <v>22</v>
      </c>
      <c r="B25" s="25" t="e">
        <f>#REF!</f>
        <v>#REF!</v>
      </c>
      <c r="C25" s="52" t="e">
        <f>#REF!</f>
        <v>#REF!</v>
      </c>
      <c r="D25" s="52" t="e">
        <f>#REF!</f>
        <v>#REF!</v>
      </c>
      <c r="E25" s="52" t="e">
        <f>#REF!</f>
        <v>#REF!</v>
      </c>
      <c r="F25" s="52" t="e">
        <f>#REF!</f>
        <v>#REF!</v>
      </c>
      <c r="G25" s="52" t="e">
        <f>#REF!</f>
        <v>#REF!</v>
      </c>
      <c r="H25" s="52"/>
      <c r="I25" s="52" t="e">
        <f>#REF!</f>
        <v>#REF!</v>
      </c>
      <c r="J25" s="52" t="e">
        <f>#REF!</f>
        <v>#REF!</v>
      </c>
      <c r="K25" s="52" t="e">
        <f>#REF!</f>
        <v>#REF!</v>
      </c>
      <c r="L25" s="52" t="e">
        <f>#REF!</f>
        <v>#REF!</v>
      </c>
      <c r="M25" s="24" t="e">
        <f t="shared" si="16"/>
        <v>#REF!</v>
      </c>
      <c r="O25"/>
      <c r="P25"/>
      <c r="Q25"/>
      <c r="R25"/>
    </row>
    <row r="26" spans="1:18" s="11" customFormat="1" ht="20.25" hidden="1">
      <c r="A26" s="23">
        <v>23</v>
      </c>
      <c r="B26" s="25" t="e">
        <f>#REF!</f>
        <v>#REF!</v>
      </c>
      <c r="C26" s="52" t="e">
        <f>#REF!</f>
        <v>#REF!</v>
      </c>
      <c r="D26" s="52" t="e">
        <f>#REF!</f>
        <v>#REF!</v>
      </c>
      <c r="E26" s="52" t="e">
        <f>#REF!</f>
        <v>#REF!</v>
      </c>
      <c r="F26" s="52" t="e">
        <f>#REF!</f>
        <v>#REF!</v>
      </c>
      <c r="G26" s="52" t="e">
        <f>#REF!</f>
        <v>#REF!</v>
      </c>
      <c r="H26" s="52"/>
      <c r="I26" s="52" t="e">
        <f>#REF!</f>
        <v>#REF!</v>
      </c>
      <c r="J26" s="52" t="e">
        <f>#REF!</f>
        <v>#REF!</v>
      </c>
      <c r="K26" s="52" t="e">
        <f>#REF!</f>
        <v>#REF!</v>
      </c>
      <c r="L26" s="52" t="e">
        <f>#REF!</f>
        <v>#REF!</v>
      </c>
      <c r="M26" s="24" t="e">
        <f t="shared" si="16"/>
        <v>#REF!</v>
      </c>
      <c r="O26"/>
      <c r="P26"/>
      <c r="Q26"/>
      <c r="R26"/>
    </row>
    <row r="27" spans="1:18" ht="20.25" hidden="1">
      <c r="A27" s="23">
        <v>24</v>
      </c>
      <c r="B27" s="25" t="e">
        <f>#REF!</f>
        <v>#REF!</v>
      </c>
      <c r="C27" s="52" t="e">
        <f>#REF!</f>
        <v>#REF!</v>
      </c>
      <c r="D27" s="52" t="e">
        <f>#REF!</f>
        <v>#REF!</v>
      </c>
      <c r="E27" s="52" t="e">
        <f>#REF!</f>
        <v>#REF!</v>
      </c>
      <c r="F27" s="52" t="e">
        <f>#REF!</f>
        <v>#REF!</v>
      </c>
      <c r="G27" s="52" t="e">
        <f>#REF!</f>
        <v>#REF!</v>
      </c>
      <c r="H27" s="52"/>
      <c r="I27" s="52" t="e">
        <f>#REF!</f>
        <v>#REF!</v>
      </c>
      <c r="J27" s="52" t="e">
        <f>#REF!</f>
        <v>#REF!</v>
      </c>
      <c r="K27" s="52" t="e">
        <f>#REF!</f>
        <v>#REF!</v>
      </c>
      <c r="L27" s="52" t="e">
        <f>#REF!</f>
        <v>#REF!</v>
      </c>
      <c r="M27" s="24" t="e">
        <f t="shared" si="16"/>
        <v>#REF!</v>
      </c>
    </row>
    <row r="28" spans="1:18" ht="20.25" hidden="1">
      <c r="A28" s="23">
        <v>25</v>
      </c>
      <c r="B28" s="25" t="e">
        <f>#REF!</f>
        <v>#REF!</v>
      </c>
      <c r="C28" s="52" t="e">
        <f>#REF!</f>
        <v>#REF!</v>
      </c>
      <c r="D28" s="52" t="e">
        <f>#REF!</f>
        <v>#REF!</v>
      </c>
      <c r="E28" s="52" t="e">
        <f>#REF!</f>
        <v>#REF!</v>
      </c>
      <c r="F28" s="52" t="e">
        <f>#REF!</f>
        <v>#REF!</v>
      </c>
      <c r="G28" s="52" t="e">
        <f>#REF!</f>
        <v>#REF!</v>
      </c>
      <c r="H28" s="52"/>
      <c r="I28" s="52" t="e">
        <f>#REF!</f>
        <v>#REF!</v>
      </c>
      <c r="J28" s="52" t="e">
        <f>#REF!</f>
        <v>#REF!</v>
      </c>
      <c r="K28" s="52" t="e">
        <f>#REF!</f>
        <v>#REF!</v>
      </c>
      <c r="L28" s="52" t="e">
        <f>#REF!</f>
        <v>#REF!</v>
      </c>
      <c r="M28" s="24" t="e">
        <f t="shared" si="16"/>
        <v>#REF!</v>
      </c>
    </row>
    <row r="29" spans="1:18" ht="20.25" hidden="1">
      <c r="A29" s="23">
        <v>26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8" ht="20.25" hidden="1">
      <c r="A30" s="23">
        <v>27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8" ht="20.25" hidden="1">
      <c r="A31" s="23">
        <v>33</v>
      </c>
      <c r="B31" s="25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18" ht="20.25" hidden="1">
      <c r="A32" s="23">
        <v>34</v>
      </c>
      <c r="B32" s="25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spans="1:13" ht="20.25" hidden="1">
      <c r="A33" s="23">
        <v>35</v>
      </c>
      <c r="B33" s="25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</row>
    <row r="34" spans="1:13">
      <c r="B34" s="155" t="s">
        <v>14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</row>
    <row r="35" spans="1:13"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</row>
    <row r="36" spans="1:13" ht="13.5" thickBot="1"/>
    <row r="37" spans="1:13" ht="24" thickBot="1">
      <c r="A37" s="149" t="s">
        <v>60</v>
      </c>
      <c r="B37" s="150"/>
      <c r="C37" s="150"/>
      <c r="D37" s="150"/>
      <c r="E37" s="150"/>
      <c r="F37" s="151"/>
    </row>
    <row r="38" spans="1:13" ht="16.5" thickBot="1">
      <c r="A38" s="18" t="s">
        <v>0</v>
      </c>
      <c r="B38" s="22" t="s">
        <v>1</v>
      </c>
      <c r="C38" s="19" t="s">
        <v>2</v>
      </c>
      <c r="D38" s="19" t="s">
        <v>3</v>
      </c>
      <c r="E38" s="19" t="s">
        <v>22</v>
      </c>
      <c r="F38" s="20" t="s">
        <v>10</v>
      </c>
    </row>
    <row r="39" spans="1:13" ht="18.75" thickBot="1">
      <c r="A39" s="38">
        <v>1</v>
      </c>
      <c r="B39" s="132" t="str">
        <f>B15</f>
        <v>Mārtiņš Vilnis</v>
      </c>
      <c r="C39" s="133" t="s">
        <v>37</v>
      </c>
      <c r="D39" s="134">
        <v>0</v>
      </c>
      <c r="E39" s="133">
        <v>182</v>
      </c>
      <c r="F39" s="71">
        <f t="shared" ref="F39:F45" si="17">E39+D39</f>
        <v>182</v>
      </c>
    </row>
    <row r="40" spans="1:13" ht="18.75" thickBot="1">
      <c r="A40" s="39">
        <v>2</v>
      </c>
      <c r="B40" s="132" t="str">
        <f>B17</f>
        <v>Māris Dukurs</v>
      </c>
      <c r="C40" s="133" t="s">
        <v>74</v>
      </c>
      <c r="D40" s="134">
        <v>0</v>
      </c>
      <c r="E40" s="133">
        <v>177</v>
      </c>
      <c r="F40" s="71">
        <f t="shared" si="17"/>
        <v>177</v>
      </c>
    </row>
    <row r="41" spans="1:13" ht="19.5" thickTop="1" thickBot="1">
      <c r="A41" s="21">
        <v>3</v>
      </c>
      <c r="B41" s="132" t="str">
        <f>B12</f>
        <v>Rihards Meijers</v>
      </c>
      <c r="C41" s="133" t="s">
        <v>35</v>
      </c>
      <c r="D41" s="134">
        <v>0</v>
      </c>
      <c r="E41" s="133">
        <v>157</v>
      </c>
      <c r="F41" s="71">
        <f t="shared" si="17"/>
        <v>157</v>
      </c>
    </row>
    <row r="42" spans="1:13" ht="18.75" thickBot="1">
      <c r="A42" s="17">
        <v>4</v>
      </c>
      <c r="B42" s="132" t="str">
        <f>B13</f>
        <v>Edgars Poišs</v>
      </c>
      <c r="C42" s="133" t="s">
        <v>81</v>
      </c>
      <c r="D42" s="134">
        <v>0</v>
      </c>
      <c r="E42" s="133">
        <v>155</v>
      </c>
      <c r="F42" s="71">
        <f t="shared" si="17"/>
        <v>155</v>
      </c>
    </row>
    <row r="43" spans="1:13" ht="18.75" thickBot="1">
      <c r="A43" s="21">
        <v>5</v>
      </c>
      <c r="B43" s="132" t="str">
        <f>B14</f>
        <v>Artūrs Perepjolkins</v>
      </c>
      <c r="C43" s="133" t="s">
        <v>85</v>
      </c>
      <c r="D43" s="134">
        <v>0</v>
      </c>
      <c r="E43" s="133">
        <v>151</v>
      </c>
      <c r="F43" s="71">
        <f t="shared" si="17"/>
        <v>151</v>
      </c>
    </row>
    <row r="44" spans="1:13" ht="18.75" thickBot="1">
      <c r="A44" s="17">
        <v>6</v>
      </c>
      <c r="B44" s="132" t="str">
        <f>B16</f>
        <v>Jānis Zalītis</v>
      </c>
      <c r="C44" s="133" t="s">
        <v>26</v>
      </c>
      <c r="D44" s="134">
        <v>0</v>
      </c>
      <c r="E44" s="133">
        <v>148</v>
      </c>
      <c r="F44" s="71">
        <f t="shared" si="17"/>
        <v>148</v>
      </c>
    </row>
    <row r="45" spans="1:13" ht="18.75" thickBot="1">
      <c r="A45" s="21">
        <v>7</v>
      </c>
      <c r="B45" s="132" t="str">
        <f>B18</f>
        <v>Maksims Čerņakovs</v>
      </c>
      <c r="C45" s="133" t="s">
        <v>29</v>
      </c>
      <c r="D45" s="134">
        <v>0</v>
      </c>
      <c r="E45" s="133">
        <v>136</v>
      </c>
      <c r="F45" s="71">
        <f t="shared" si="17"/>
        <v>136</v>
      </c>
    </row>
    <row r="46" spans="1:13" ht="16.5" thickBot="1">
      <c r="A46" s="17"/>
      <c r="B46" s="129"/>
      <c r="C46" s="130"/>
      <c r="D46" s="131"/>
      <c r="E46" s="130"/>
      <c r="F46" s="130"/>
    </row>
    <row r="47" spans="1:13" ht="24" thickBot="1">
      <c r="A47" s="149" t="s">
        <v>62</v>
      </c>
      <c r="B47" s="150"/>
      <c r="C47" s="150"/>
      <c r="D47" s="150"/>
      <c r="E47" s="150"/>
      <c r="F47" s="151"/>
    </row>
    <row r="48" spans="1:13" ht="13.5" thickBot="1"/>
    <row r="49" spans="1:7" ht="20.25">
      <c r="A49" s="13" t="s">
        <v>0</v>
      </c>
      <c r="B49" s="9" t="s">
        <v>1</v>
      </c>
      <c r="C49" s="9" t="s">
        <v>3</v>
      </c>
      <c r="D49" s="9" t="s">
        <v>57</v>
      </c>
      <c r="E49" s="78" t="s">
        <v>59</v>
      </c>
      <c r="F49" s="10" t="s">
        <v>10</v>
      </c>
      <c r="G49" s="127" t="s">
        <v>104</v>
      </c>
    </row>
    <row r="50" spans="1:7" ht="25.5">
      <c r="A50" s="14">
        <v>1</v>
      </c>
      <c r="B50" s="58" t="str">
        <f>B56</f>
        <v>Peteris Cimdiņš</v>
      </c>
      <c r="C50" s="65">
        <v>0</v>
      </c>
      <c r="D50" s="65">
        <v>193</v>
      </c>
      <c r="E50" s="79"/>
      <c r="F50" s="50">
        <f>SUM(C50:E50)</f>
        <v>193</v>
      </c>
      <c r="G50" s="127">
        <v>3</v>
      </c>
    </row>
    <row r="51" spans="1:7" ht="25.5">
      <c r="A51" s="14">
        <v>2</v>
      </c>
      <c r="B51" s="58" t="str">
        <f>B59</f>
        <v>Andrejs Zilgalvis</v>
      </c>
      <c r="C51" s="65">
        <v>0</v>
      </c>
      <c r="D51" s="65">
        <v>177</v>
      </c>
      <c r="E51" s="79"/>
      <c r="F51" s="50">
        <f>SUM(C51:E51)</f>
        <v>177</v>
      </c>
      <c r="G51" s="127">
        <v>4</v>
      </c>
    </row>
    <row r="52" spans="1:7" ht="25.5">
      <c r="A52" s="14">
        <v>3</v>
      </c>
      <c r="B52" s="58" t="str">
        <f t="shared" ref="B52" si="18">B58</f>
        <v>Elviss Volkops</v>
      </c>
      <c r="C52" s="65">
        <v>0</v>
      </c>
      <c r="D52" s="65">
        <v>169</v>
      </c>
      <c r="E52" s="79"/>
      <c r="F52" s="50">
        <f>SUM(C52:E52)</f>
        <v>169</v>
      </c>
      <c r="G52" s="127">
        <v>5</v>
      </c>
    </row>
    <row r="53" spans="1:7" ht="26.25" thickBot="1">
      <c r="A53" s="15">
        <v>4</v>
      </c>
      <c r="B53" s="56" t="str">
        <f>B57</f>
        <v>Jurijs Dumcevs</v>
      </c>
      <c r="C53" s="67">
        <v>0</v>
      </c>
      <c r="D53" s="67">
        <v>162</v>
      </c>
      <c r="E53" s="80"/>
      <c r="F53" s="68">
        <f>SUM(C53:E53)</f>
        <v>162</v>
      </c>
      <c r="G53" s="127">
        <v>6</v>
      </c>
    </row>
    <row r="54" spans="1:7" ht="21" thickBot="1">
      <c r="A54" s="7"/>
      <c r="B54" s="8"/>
      <c r="C54" s="40"/>
      <c r="D54" s="40"/>
      <c r="E54" s="8"/>
      <c r="F54" s="8"/>
      <c r="G54" s="127"/>
    </row>
    <row r="55" spans="1:7" ht="20.25">
      <c r="A55" s="13" t="s">
        <v>0</v>
      </c>
      <c r="B55" s="9" t="s">
        <v>1</v>
      </c>
      <c r="C55" s="9" t="s">
        <v>3</v>
      </c>
      <c r="D55" s="9" t="s">
        <v>57</v>
      </c>
      <c r="E55" s="9" t="s">
        <v>58</v>
      </c>
      <c r="F55" s="10" t="s">
        <v>10</v>
      </c>
      <c r="G55" s="127" t="s">
        <v>104</v>
      </c>
    </row>
    <row r="56" spans="1:7" ht="25.5">
      <c r="A56" s="14"/>
      <c r="B56" s="58" t="str">
        <f>B5</f>
        <v>Peteris Cimdiņš</v>
      </c>
      <c r="C56" s="139">
        <v>0</v>
      </c>
      <c r="D56" s="139">
        <v>203</v>
      </c>
      <c r="E56" s="140">
        <v>212</v>
      </c>
      <c r="F56" s="141">
        <f t="shared" ref="F56:F65" si="19">SUM(E56+C56+C56+D56)</f>
        <v>415</v>
      </c>
      <c r="G56" s="127">
        <v>2</v>
      </c>
    </row>
    <row r="57" spans="1:7" ht="25.5">
      <c r="A57" s="14"/>
      <c r="B57" s="58" t="str">
        <f>B7</f>
        <v>Jurijs Dumcevs</v>
      </c>
      <c r="C57" s="139">
        <v>0</v>
      </c>
      <c r="D57" s="139">
        <v>251</v>
      </c>
      <c r="E57" s="140">
        <v>144</v>
      </c>
      <c r="F57" s="141">
        <f t="shared" si="19"/>
        <v>395</v>
      </c>
      <c r="G57" s="127">
        <v>2</v>
      </c>
    </row>
    <row r="58" spans="1:7" ht="25.5">
      <c r="A58" s="14"/>
      <c r="B58" s="58" t="str">
        <f>B11</f>
        <v>Elviss Volkops</v>
      </c>
      <c r="C58" s="139">
        <v>0</v>
      </c>
      <c r="D58" s="139">
        <v>178</v>
      </c>
      <c r="E58" s="140">
        <v>189</v>
      </c>
      <c r="F58" s="141">
        <f t="shared" si="19"/>
        <v>367</v>
      </c>
      <c r="G58" s="127">
        <v>3</v>
      </c>
    </row>
    <row r="59" spans="1:7" ht="25.5">
      <c r="A59" s="142"/>
      <c r="B59" s="58" t="str">
        <f>B4</f>
        <v>Andrejs Zilgalvis</v>
      </c>
      <c r="C59" s="139">
        <v>0</v>
      </c>
      <c r="D59" s="139">
        <v>174</v>
      </c>
      <c r="E59" s="140">
        <v>192</v>
      </c>
      <c r="F59" s="141">
        <f t="shared" si="19"/>
        <v>366</v>
      </c>
      <c r="G59" s="127">
        <v>3</v>
      </c>
    </row>
    <row r="60" spans="1:7" ht="25.5">
      <c r="A60" s="142" t="s">
        <v>56</v>
      </c>
      <c r="B60" s="58" t="str">
        <f>B8</f>
        <v>Daniels Vēzis</v>
      </c>
      <c r="C60" s="139">
        <v>0</v>
      </c>
      <c r="D60" s="139">
        <v>156.16</v>
      </c>
      <c r="E60" s="140">
        <v>200</v>
      </c>
      <c r="F60" s="141">
        <f t="shared" si="19"/>
        <v>356.15999999999997</v>
      </c>
      <c r="G60" s="127">
        <v>4</v>
      </c>
    </row>
    <row r="61" spans="1:7" ht="25.5">
      <c r="A61" s="142" t="s">
        <v>17</v>
      </c>
      <c r="B61" s="58" t="str">
        <f>B9</f>
        <v>Vladimirs Pribiļevs</v>
      </c>
      <c r="C61" s="139">
        <v>0</v>
      </c>
      <c r="D61" s="139">
        <v>160</v>
      </c>
      <c r="E61" s="140">
        <v>191</v>
      </c>
      <c r="F61" s="141">
        <f t="shared" si="19"/>
        <v>351</v>
      </c>
      <c r="G61" s="127">
        <v>4</v>
      </c>
    </row>
    <row r="62" spans="1:7" ht="25.5">
      <c r="A62" s="142" t="s">
        <v>18</v>
      </c>
      <c r="B62" s="58" t="str">
        <f>B10</f>
        <v>Andis Dārziņš</v>
      </c>
      <c r="C62" s="139">
        <v>0</v>
      </c>
      <c r="D62" s="139">
        <v>177</v>
      </c>
      <c r="E62" s="140">
        <v>165</v>
      </c>
      <c r="F62" s="141">
        <f t="shared" si="19"/>
        <v>342</v>
      </c>
      <c r="G62" s="127">
        <v>5</v>
      </c>
    </row>
    <row r="63" spans="1:7" ht="25.5">
      <c r="A63" s="142" t="s">
        <v>16</v>
      </c>
      <c r="B63" s="58" t="str">
        <f>B40</f>
        <v>Māris Dukurs</v>
      </c>
      <c r="C63" s="139">
        <v>0</v>
      </c>
      <c r="D63" s="139">
        <v>178</v>
      </c>
      <c r="E63" s="140">
        <v>126</v>
      </c>
      <c r="F63" s="141">
        <f t="shared" si="19"/>
        <v>304</v>
      </c>
      <c r="G63" s="127">
        <v>5</v>
      </c>
    </row>
    <row r="64" spans="1:7" ht="25.5">
      <c r="A64" s="142" t="s">
        <v>54</v>
      </c>
      <c r="B64" s="58" t="str">
        <f>B6</f>
        <v>Vladislavs Saveļjevs</v>
      </c>
      <c r="C64" s="139">
        <v>0</v>
      </c>
      <c r="D64" s="139">
        <v>154</v>
      </c>
      <c r="E64" s="140">
        <v>137</v>
      </c>
      <c r="F64" s="141">
        <f t="shared" si="19"/>
        <v>291</v>
      </c>
      <c r="G64" s="127">
        <v>6</v>
      </c>
    </row>
    <row r="65" spans="1:13" ht="26.25" thickBot="1">
      <c r="A65" s="37" t="s">
        <v>55</v>
      </c>
      <c r="B65" s="56" t="str">
        <f>B39</f>
        <v>Mārtiņš Vilnis</v>
      </c>
      <c r="C65" s="66">
        <v>0</v>
      </c>
      <c r="D65" s="66">
        <v>152</v>
      </c>
      <c r="E65" s="57">
        <v>123</v>
      </c>
      <c r="F65" s="82">
        <f t="shared" si="19"/>
        <v>275</v>
      </c>
      <c r="G65" s="127">
        <v>6</v>
      </c>
    </row>
    <row r="67" spans="1:13" ht="13.5" thickBot="1"/>
    <row r="68" spans="1:13" ht="24" thickBot="1">
      <c r="A68" s="149" t="s">
        <v>66</v>
      </c>
      <c r="B68" s="150"/>
      <c r="C68" s="150"/>
      <c r="D68" s="150"/>
      <c r="E68" s="150"/>
      <c r="F68" s="151"/>
    </row>
    <row r="69" spans="1:13" ht="13.5" thickBot="1"/>
    <row r="70" spans="1:13" ht="31.5">
      <c r="A70" s="13" t="s">
        <v>0</v>
      </c>
      <c r="B70" s="9" t="s">
        <v>1</v>
      </c>
      <c r="C70" s="122" t="s">
        <v>2</v>
      </c>
      <c r="D70" s="122" t="s">
        <v>3</v>
      </c>
      <c r="E70" s="122" t="s">
        <v>4</v>
      </c>
      <c r="F70" s="122" t="s">
        <v>5</v>
      </c>
      <c r="G70" s="122" t="s">
        <v>6</v>
      </c>
      <c r="H70" s="122" t="s">
        <v>7</v>
      </c>
      <c r="I70" s="9" t="s">
        <v>9</v>
      </c>
      <c r="J70" s="9" t="s">
        <v>12</v>
      </c>
      <c r="K70" s="9" t="s">
        <v>10</v>
      </c>
      <c r="L70" s="10" t="s">
        <v>13</v>
      </c>
      <c r="M70"/>
    </row>
    <row r="71" spans="1:13" ht="18">
      <c r="A71" s="123">
        <v>1</v>
      </c>
      <c r="B71" s="119" t="s">
        <v>91</v>
      </c>
      <c r="C71" s="108" t="s">
        <v>82</v>
      </c>
      <c r="D71" s="120">
        <v>0</v>
      </c>
      <c r="E71" s="120">
        <v>247</v>
      </c>
      <c r="F71" s="108">
        <v>177</v>
      </c>
      <c r="G71" s="108">
        <v>180</v>
      </c>
      <c r="H71" s="108">
        <v>194</v>
      </c>
      <c r="I71" s="24">
        <f t="shared" ref="I71:I86" si="20">SUM(E71:H71)</f>
        <v>798</v>
      </c>
      <c r="J71" s="12">
        <f t="shared" ref="J71:J86" si="21">D71*(COUNT(E71:H71))</f>
        <v>0</v>
      </c>
      <c r="K71" s="12">
        <f t="shared" ref="K71:K86" si="22">SUM(I71:J71)</f>
        <v>798</v>
      </c>
      <c r="L71" s="126">
        <f t="shared" ref="L71:L86" si="23">(AVERAGE(E71:H71))</f>
        <v>199.5</v>
      </c>
    </row>
    <row r="72" spans="1:13" ht="18">
      <c r="A72" s="123">
        <v>2</v>
      </c>
      <c r="B72" s="119" t="s">
        <v>49</v>
      </c>
      <c r="C72" s="108" t="s">
        <v>29</v>
      </c>
      <c r="D72" s="120">
        <v>0</v>
      </c>
      <c r="E72" s="120">
        <v>192</v>
      </c>
      <c r="F72" s="108">
        <v>200</v>
      </c>
      <c r="G72" s="108">
        <v>208</v>
      </c>
      <c r="H72" s="108">
        <v>192</v>
      </c>
      <c r="I72" s="24">
        <f t="shared" si="20"/>
        <v>792</v>
      </c>
      <c r="J72" s="12">
        <f t="shared" si="21"/>
        <v>0</v>
      </c>
      <c r="K72" s="12">
        <f t="shared" si="22"/>
        <v>792</v>
      </c>
      <c r="L72" s="126">
        <f t="shared" si="23"/>
        <v>198</v>
      </c>
    </row>
    <row r="73" spans="1:13" ht="18">
      <c r="A73" s="123">
        <v>3</v>
      </c>
      <c r="B73" s="119" t="s">
        <v>48</v>
      </c>
      <c r="C73" s="108" t="s">
        <v>85</v>
      </c>
      <c r="D73" s="120">
        <v>0</v>
      </c>
      <c r="E73" s="120">
        <v>209</v>
      </c>
      <c r="F73" s="108">
        <v>218</v>
      </c>
      <c r="G73" s="108">
        <v>142</v>
      </c>
      <c r="H73" s="108">
        <v>183</v>
      </c>
      <c r="I73" s="24">
        <f t="shared" si="20"/>
        <v>752</v>
      </c>
      <c r="J73" s="12">
        <f t="shared" si="21"/>
        <v>0</v>
      </c>
      <c r="K73" s="12">
        <f t="shared" si="22"/>
        <v>752</v>
      </c>
      <c r="L73" s="126">
        <f t="shared" si="23"/>
        <v>188</v>
      </c>
    </row>
    <row r="74" spans="1:13" ht="18">
      <c r="A74" s="123">
        <v>4</v>
      </c>
      <c r="B74" s="119" t="s">
        <v>103</v>
      </c>
      <c r="C74" s="108" t="s">
        <v>35</v>
      </c>
      <c r="D74" s="120">
        <v>0</v>
      </c>
      <c r="E74" s="120">
        <v>145</v>
      </c>
      <c r="F74" s="108">
        <v>221</v>
      </c>
      <c r="G74" s="108">
        <v>180</v>
      </c>
      <c r="H74" s="108">
        <v>179</v>
      </c>
      <c r="I74" s="24">
        <f t="shared" si="20"/>
        <v>725</v>
      </c>
      <c r="J74" s="12">
        <f t="shared" si="21"/>
        <v>0</v>
      </c>
      <c r="K74" s="12">
        <f t="shared" si="22"/>
        <v>725</v>
      </c>
      <c r="L74" s="126">
        <f t="shared" si="23"/>
        <v>181.25</v>
      </c>
    </row>
    <row r="75" spans="1:13" ht="18">
      <c r="A75" s="123">
        <v>5</v>
      </c>
      <c r="B75" s="119" t="s">
        <v>96</v>
      </c>
      <c r="C75" s="108" t="s">
        <v>33</v>
      </c>
      <c r="D75" s="120">
        <v>0</v>
      </c>
      <c r="E75" s="108">
        <v>161</v>
      </c>
      <c r="F75" s="108">
        <v>183</v>
      </c>
      <c r="G75" s="108">
        <v>183</v>
      </c>
      <c r="H75" s="108">
        <v>191</v>
      </c>
      <c r="I75" s="24">
        <f t="shared" si="20"/>
        <v>718</v>
      </c>
      <c r="J75" s="12">
        <f t="shared" si="21"/>
        <v>0</v>
      </c>
      <c r="K75" s="12">
        <f t="shared" si="22"/>
        <v>718</v>
      </c>
      <c r="L75" s="126">
        <f t="shared" si="23"/>
        <v>179.5</v>
      </c>
    </row>
    <row r="76" spans="1:13" ht="18">
      <c r="A76" s="123">
        <v>6</v>
      </c>
      <c r="B76" s="119" t="s">
        <v>77</v>
      </c>
      <c r="C76" s="108" t="s">
        <v>71</v>
      </c>
      <c r="D76" s="120">
        <v>0</v>
      </c>
      <c r="E76" s="108">
        <v>143</v>
      </c>
      <c r="F76" s="108">
        <v>209</v>
      </c>
      <c r="G76" s="108">
        <v>169</v>
      </c>
      <c r="H76" s="108">
        <v>195</v>
      </c>
      <c r="I76" s="24">
        <f t="shared" si="20"/>
        <v>716</v>
      </c>
      <c r="J76" s="12">
        <f t="shared" si="21"/>
        <v>0</v>
      </c>
      <c r="K76" s="12">
        <f t="shared" si="22"/>
        <v>716</v>
      </c>
      <c r="L76" s="126">
        <f t="shared" si="23"/>
        <v>179</v>
      </c>
    </row>
    <row r="77" spans="1:13" ht="18">
      <c r="A77" s="123">
        <v>7</v>
      </c>
      <c r="B77" s="119" t="s">
        <v>80</v>
      </c>
      <c r="C77" s="108" t="s">
        <v>26</v>
      </c>
      <c r="D77" s="120">
        <v>0</v>
      </c>
      <c r="E77" s="120">
        <v>183</v>
      </c>
      <c r="F77" s="108">
        <v>160</v>
      </c>
      <c r="G77" s="108">
        <v>169</v>
      </c>
      <c r="H77" s="108">
        <v>193</v>
      </c>
      <c r="I77" s="24">
        <f t="shared" si="20"/>
        <v>705</v>
      </c>
      <c r="J77" s="12">
        <f t="shared" si="21"/>
        <v>0</v>
      </c>
      <c r="K77" s="12">
        <f t="shared" si="22"/>
        <v>705</v>
      </c>
      <c r="L77" s="126">
        <f t="shared" si="23"/>
        <v>176.25</v>
      </c>
    </row>
    <row r="78" spans="1:13" ht="18">
      <c r="A78" s="123">
        <v>8</v>
      </c>
      <c r="B78" s="119" t="s">
        <v>44</v>
      </c>
      <c r="C78" s="108" t="s">
        <v>76</v>
      </c>
      <c r="D78" s="120">
        <v>0</v>
      </c>
      <c r="E78" s="120">
        <v>222</v>
      </c>
      <c r="F78" s="108">
        <v>146</v>
      </c>
      <c r="G78" s="108">
        <v>166</v>
      </c>
      <c r="H78" s="108">
        <v>158</v>
      </c>
      <c r="I78" s="24">
        <f t="shared" si="20"/>
        <v>692</v>
      </c>
      <c r="J78" s="12">
        <f t="shared" si="21"/>
        <v>0</v>
      </c>
      <c r="K78" s="12">
        <f t="shared" si="22"/>
        <v>692</v>
      </c>
      <c r="L78" s="126">
        <f t="shared" si="23"/>
        <v>173</v>
      </c>
    </row>
    <row r="79" spans="1:13" ht="18">
      <c r="A79" s="123">
        <v>9</v>
      </c>
      <c r="B79" s="119" t="s">
        <v>45</v>
      </c>
      <c r="C79" s="108" t="s">
        <v>74</v>
      </c>
      <c r="D79" s="120">
        <v>0</v>
      </c>
      <c r="E79" s="120">
        <v>182</v>
      </c>
      <c r="F79" s="108">
        <v>193</v>
      </c>
      <c r="G79" s="108">
        <v>164</v>
      </c>
      <c r="H79" s="108">
        <v>141</v>
      </c>
      <c r="I79" s="24">
        <f t="shared" si="20"/>
        <v>680</v>
      </c>
      <c r="J79" s="12">
        <f t="shared" si="21"/>
        <v>0</v>
      </c>
      <c r="K79" s="12">
        <f t="shared" si="22"/>
        <v>680</v>
      </c>
      <c r="L79" s="126">
        <f t="shared" si="23"/>
        <v>170</v>
      </c>
    </row>
    <row r="80" spans="1:13" ht="18">
      <c r="A80" s="123">
        <v>10</v>
      </c>
      <c r="B80" s="119" t="s">
        <v>25</v>
      </c>
      <c r="C80" s="121" t="s">
        <v>38</v>
      </c>
      <c r="D80" s="120">
        <v>0</v>
      </c>
      <c r="E80" s="120">
        <v>173</v>
      </c>
      <c r="F80" s="108">
        <v>164</v>
      </c>
      <c r="G80" s="108">
        <v>168</v>
      </c>
      <c r="H80" s="108">
        <v>173</v>
      </c>
      <c r="I80" s="24">
        <f t="shared" si="20"/>
        <v>678</v>
      </c>
      <c r="J80" s="12">
        <f t="shared" si="21"/>
        <v>0</v>
      </c>
      <c r="K80" s="12">
        <f t="shared" si="22"/>
        <v>678</v>
      </c>
      <c r="L80" s="126">
        <f t="shared" si="23"/>
        <v>169.5</v>
      </c>
    </row>
    <row r="81" spans="1:12" ht="18">
      <c r="A81" s="123">
        <v>11</v>
      </c>
      <c r="B81" s="119" t="s">
        <v>23</v>
      </c>
      <c r="C81" s="108" t="s">
        <v>27</v>
      </c>
      <c r="D81" s="120">
        <v>0</v>
      </c>
      <c r="E81" s="120">
        <v>150</v>
      </c>
      <c r="F81" s="108">
        <v>162</v>
      </c>
      <c r="G81" s="108">
        <v>165</v>
      </c>
      <c r="H81" s="108">
        <v>193</v>
      </c>
      <c r="I81" s="24">
        <f t="shared" si="20"/>
        <v>670</v>
      </c>
      <c r="J81" s="12">
        <f t="shared" si="21"/>
        <v>0</v>
      </c>
      <c r="K81" s="24">
        <f t="shared" si="22"/>
        <v>670</v>
      </c>
      <c r="L81" s="126">
        <f t="shared" si="23"/>
        <v>167.5</v>
      </c>
    </row>
    <row r="82" spans="1:12" ht="18">
      <c r="A82" s="123">
        <v>12</v>
      </c>
      <c r="B82" s="119" t="s">
        <v>24</v>
      </c>
      <c r="C82" s="108" t="s">
        <v>39</v>
      </c>
      <c r="D82" s="120">
        <v>0</v>
      </c>
      <c r="E82" s="120">
        <v>169</v>
      </c>
      <c r="F82" s="108">
        <v>148</v>
      </c>
      <c r="G82" s="108">
        <v>159</v>
      </c>
      <c r="H82" s="108">
        <v>179</v>
      </c>
      <c r="I82" s="24">
        <f t="shared" si="20"/>
        <v>655</v>
      </c>
      <c r="J82" s="12">
        <f t="shared" si="21"/>
        <v>0</v>
      </c>
      <c r="K82" s="12">
        <f t="shared" si="22"/>
        <v>655</v>
      </c>
      <c r="L82" s="126">
        <f t="shared" si="23"/>
        <v>163.75</v>
      </c>
    </row>
    <row r="83" spans="1:12" ht="18">
      <c r="A83" s="123">
        <v>13</v>
      </c>
      <c r="B83" s="119" t="s">
        <v>46</v>
      </c>
      <c r="C83" s="108" t="s">
        <v>81</v>
      </c>
      <c r="D83" s="120">
        <v>0</v>
      </c>
      <c r="E83" s="120">
        <v>139</v>
      </c>
      <c r="F83" s="108">
        <v>136</v>
      </c>
      <c r="G83" s="108">
        <v>174</v>
      </c>
      <c r="H83" s="108">
        <v>175</v>
      </c>
      <c r="I83" s="24">
        <f t="shared" si="20"/>
        <v>624</v>
      </c>
      <c r="J83" s="12">
        <f t="shared" si="21"/>
        <v>0</v>
      </c>
      <c r="K83" s="12">
        <f t="shared" si="22"/>
        <v>624</v>
      </c>
      <c r="L83" s="126">
        <f t="shared" si="23"/>
        <v>156</v>
      </c>
    </row>
    <row r="84" spans="1:12" ht="18">
      <c r="A84" s="123">
        <v>14</v>
      </c>
      <c r="B84" s="119" t="s">
        <v>84</v>
      </c>
      <c r="C84" s="108" t="s">
        <v>86</v>
      </c>
      <c r="D84" s="120">
        <v>0</v>
      </c>
      <c r="E84" s="120">
        <v>137</v>
      </c>
      <c r="F84" s="108">
        <v>155</v>
      </c>
      <c r="G84" s="108">
        <v>187</v>
      </c>
      <c r="H84" s="108">
        <v>136</v>
      </c>
      <c r="I84" s="24">
        <f t="shared" si="20"/>
        <v>615</v>
      </c>
      <c r="J84" s="12">
        <f t="shared" si="21"/>
        <v>0</v>
      </c>
      <c r="K84" s="12">
        <f t="shared" si="22"/>
        <v>615</v>
      </c>
      <c r="L84" s="126">
        <f t="shared" si="23"/>
        <v>153.75</v>
      </c>
    </row>
    <row r="85" spans="1:12" ht="18">
      <c r="A85" s="123">
        <v>15</v>
      </c>
      <c r="B85" s="119" t="s">
        <v>47</v>
      </c>
      <c r="C85" s="108" t="s">
        <v>37</v>
      </c>
      <c r="D85" s="120">
        <v>0</v>
      </c>
      <c r="E85" s="120">
        <v>148</v>
      </c>
      <c r="F85" s="108">
        <v>106</v>
      </c>
      <c r="G85" s="108">
        <v>181</v>
      </c>
      <c r="H85" s="108">
        <v>155</v>
      </c>
      <c r="I85" s="24">
        <f t="shared" si="20"/>
        <v>590</v>
      </c>
      <c r="J85" s="12">
        <f t="shared" si="21"/>
        <v>0</v>
      </c>
      <c r="K85" s="12">
        <f t="shared" si="22"/>
        <v>590</v>
      </c>
      <c r="L85" s="126">
        <f t="shared" si="23"/>
        <v>147.5</v>
      </c>
    </row>
    <row r="86" spans="1:12" ht="18">
      <c r="A86" s="123">
        <v>16</v>
      </c>
      <c r="B86" s="119" t="s">
        <v>21</v>
      </c>
      <c r="C86" s="108" t="s">
        <v>70</v>
      </c>
      <c r="D86" s="120">
        <v>0</v>
      </c>
      <c r="E86" s="120">
        <v>136</v>
      </c>
      <c r="F86" s="108">
        <v>124</v>
      </c>
      <c r="G86" s="108">
        <v>105</v>
      </c>
      <c r="H86" s="108">
        <v>152</v>
      </c>
      <c r="I86" s="24">
        <f t="shared" si="20"/>
        <v>517</v>
      </c>
      <c r="J86" s="12">
        <f t="shared" si="21"/>
        <v>0</v>
      </c>
      <c r="K86" s="12">
        <f t="shared" si="22"/>
        <v>517</v>
      </c>
      <c r="L86" s="126">
        <f t="shared" si="23"/>
        <v>129.25</v>
      </c>
    </row>
    <row r="87" spans="1:12">
      <c r="C87" s="5"/>
      <c r="K87" s="1"/>
    </row>
  </sheetData>
  <mergeCells count="5">
    <mergeCell ref="A1:M1"/>
    <mergeCell ref="B34:M35"/>
    <mergeCell ref="A37:F37"/>
    <mergeCell ref="A47:F47"/>
    <mergeCell ref="A68:F68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85"/>
  <sheetViews>
    <sheetView zoomScale="60" zoomScaleNormal="60" workbookViewId="0">
      <selection sqref="A1:XFD1048576"/>
    </sheetView>
  </sheetViews>
  <sheetFormatPr defaultRowHeight="12.75" outlineLevelCol="1"/>
  <cols>
    <col min="1" max="1" width="9.42578125" style="1" bestFit="1" customWidth="1"/>
    <col min="2" max="2" width="44.85546875" bestFit="1" customWidth="1"/>
    <col min="3" max="3" width="11.7109375" style="1" customWidth="1" outlineLevel="1"/>
    <col min="4" max="4" width="11.7109375" style="5" customWidth="1"/>
    <col min="5" max="10" width="11.7109375" style="5" customWidth="1" outlineLevel="1"/>
    <col min="11" max="11" width="11.7109375" style="5" customWidth="1"/>
    <col min="12" max="13" width="11.7109375" style="1" customWidth="1"/>
    <col min="14" max="14" width="7.42578125" customWidth="1"/>
    <col min="15" max="15" width="3.7109375" customWidth="1"/>
    <col min="16" max="16" width="9.28515625" bestFit="1" customWidth="1"/>
    <col min="17" max="17" width="37.42578125" bestFit="1" customWidth="1"/>
    <col min="18" max="18" width="12.5703125" bestFit="1" customWidth="1"/>
    <col min="19" max="19" width="19.140625" bestFit="1" customWidth="1"/>
  </cols>
  <sheetData>
    <row r="1" spans="1:19" ht="35.25">
      <c r="A1" s="152" t="s">
        <v>108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9" ht="13.5" thickBot="1">
      <c r="R2" s="1"/>
      <c r="S2" s="1"/>
    </row>
    <row r="3" spans="1:19" ht="30.75" thickBot="1">
      <c r="A3" s="26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9</v>
      </c>
      <c r="J3" s="27" t="s">
        <v>12</v>
      </c>
      <c r="K3" s="27" t="s">
        <v>10</v>
      </c>
      <c r="L3" s="28" t="s">
        <v>13</v>
      </c>
      <c r="M3" s="29" t="s">
        <v>11</v>
      </c>
    </row>
    <row r="4" spans="1:19" s="11" customFormat="1" ht="27.75" customHeight="1">
      <c r="A4" s="30">
        <v>1</v>
      </c>
      <c r="B4" s="143" t="str">
        <f>B69</f>
        <v>Daniels Vēzis</v>
      </c>
      <c r="C4" s="144" t="str">
        <f t="shared" ref="C4:L4" si="0">C69</f>
        <v>01B</v>
      </c>
      <c r="D4" s="144">
        <f t="shared" si="0"/>
        <v>0</v>
      </c>
      <c r="E4" s="144">
        <f t="shared" si="0"/>
        <v>202</v>
      </c>
      <c r="F4" s="144">
        <f t="shared" si="0"/>
        <v>238</v>
      </c>
      <c r="G4" s="144">
        <f t="shared" si="0"/>
        <v>216</v>
      </c>
      <c r="H4" s="144">
        <f t="shared" si="0"/>
        <v>222</v>
      </c>
      <c r="I4" s="144">
        <f t="shared" si="0"/>
        <v>878</v>
      </c>
      <c r="J4" s="144">
        <f t="shared" si="0"/>
        <v>0</v>
      </c>
      <c r="K4" s="144">
        <f t="shared" si="0"/>
        <v>878</v>
      </c>
      <c r="L4" s="144">
        <f t="shared" si="0"/>
        <v>219.5</v>
      </c>
      <c r="M4" s="32">
        <f>K4-K11</f>
        <v>146</v>
      </c>
    </row>
    <row r="5" spans="1:19" s="11" customFormat="1" ht="27.75" customHeight="1">
      <c r="A5" s="31">
        <v>2</v>
      </c>
      <c r="B5" s="143" t="str">
        <f t="shared" ref="B5:L5" si="1">B70</f>
        <v>Veronika Hudjakova</v>
      </c>
      <c r="C5" s="144" t="str">
        <f t="shared" si="1"/>
        <v>07A</v>
      </c>
      <c r="D5" s="144">
        <f t="shared" si="1"/>
        <v>8</v>
      </c>
      <c r="E5" s="144">
        <f t="shared" si="1"/>
        <v>210</v>
      </c>
      <c r="F5" s="144">
        <f t="shared" si="1"/>
        <v>226</v>
      </c>
      <c r="G5" s="144">
        <f t="shared" si="1"/>
        <v>235</v>
      </c>
      <c r="H5" s="144">
        <f t="shared" si="1"/>
        <v>164</v>
      </c>
      <c r="I5" s="144">
        <f t="shared" si="1"/>
        <v>835</v>
      </c>
      <c r="J5" s="144">
        <f t="shared" si="1"/>
        <v>32</v>
      </c>
      <c r="K5" s="144">
        <f t="shared" si="1"/>
        <v>867</v>
      </c>
      <c r="L5" s="144">
        <f t="shared" si="1"/>
        <v>208.75</v>
      </c>
      <c r="M5" s="33">
        <f>K5-K11</f>
        <v>135</v>
      </c>
    </row>
    <row r="6" spans="1:19" s="11" customFormat="1" ht="27.75" customHeight="1">
      <c r="A6" s="31">
        <v>3</v>
      </c>
      <c r="B6" s="143" t="str">
        <f t="shared" ref="B6:L6" si="2">B71</f>
        <v>Vladimirs Pribiļevs</v>
      </c>
      <c r="C6" s="144" t="str">
        <f t="shared" si="2"/>
        <v>07B</v>
      </c>
      <c r="D6" s="144">
        <f t="shared" si="2"/>
        <v>0</v>
      </c>
      <c r="E6" s="144">
        <f t="shared" si="2"/>
        <v>157</v>
      </c>
      <c r="F6" s="144">
        <f t="shared" si="2"/>
        <v>195</v>
      </c>
      <c r="G6" s="144">
        <f t="shared" si="2"/>
        <v>235</v>
      </c>
      <c r="H6" s="144">
        <f t="shared" si="2"/>
        <v>244</v>
      </c>
      <c r="I6" s="144">
        <f t="shared" si="2"/>
        <v>831</v>
      </c>
      <c r="J6" s="144">
        <f t="shared" si="2"/>
        <v>0</v>
      </c>
      <c r="K6" s="144">
        <f t="shared" si="2"/>
        <v>831</v>
      </c>
      <c r="L6" s="144">
        <f t="shared" si="2"/>
        <v>207.75</v>
      </c>
      <c r="M6" s="34">
        <f>K6-K11</f>
        <v>99</v>
      </c>
    </row>
    <row r="7" spans="1:19" s="11" customFormat="1" ht="27.75" customHeight="1">
      <c r="A7" s="31">
        <v>4</v>
      </c>
      <c r="B7" s="143" t="str">
        <f t="shared" ref="B7:L7" si="3">B72</f>
        <v>Andis Dārziņš</v>
      </c>
      <c r="C7" s="144" t="str">
        <f t="shared" si="3"/>
        <v>05B</v>
      </c>
      <c r="D7" s="144">
        <f t="shared" si="3"/>
        <v>0</v>
      </c>
      <c r="E7" s="144">
        <f t="shared" si="3"/>
        <v>184</v>
      </c>
      <c r="F7" s="144">
        <f t="shared" si="3"/>
        <v>181</v>
      </c>
      <c r="G7" s="144">
        <f t="shared" si="3"/>
        <v>191</v>
      </c>
      <c r="H7" s="144">
        <f t="shared" si="3"/>
        <v>258</v>
      </c>
      <c r="I7" s="144">
        <f t="shared" si="3"/>
        <v>814</v>
      </c>
      <c r="J7" s="144">
        <f t="shared" si="3"/>
        <v>0</v>
      </c>
      <c r="K7" s="144">
        <f t="shared" si="3"/>
        <v>814</v>
      </c>
      <c r="L7" s="144">
        <f t="shared" si="3"/>
        <v>203.5</v>
      </c>
      <c r="M7" s="34">
        <f>K7-K11</f>
        <v>82</v>
      </c>
    </row>
    <row r="8" spans="1:19" s="11" customFormat="1" ht="27.75" customHeight="1">
      <c r="A8" s="31">
        <v>5</v>
      </c>
      <c r="B8" s="143" t="str">
        <f t="shared" ref="B8:L8" si="4">B73</f>
        <v>Peteris Cimdiņš</v>
      </c>
      <c r="C8" s="144" t="str">
        <f t="shared" si="4"/>
        <v>01A</v>
      </c>
      <c r="D8" s="144">
        <f t="shared" si="4"/>
        <v>0</v>
      </c>
      <c r="E8" s="144">
        <f t="shared" si="4"/>
        <v>175</v>
      </c>
      <c r="F8" s="144">
        <f t="shared" si="4"/>
        <v>187</v>
      </c>
      <c r="G8" s="144">
        <f t="shared" si="4"/>
        <v>225</v>
      </c>
      <c r="H8" s="144">
        <f t="shared" si="4"/>
        <v>215</v>
      </c>
      <c r="I8" s="144">
        <f t="shared" si="4"/>
        <v>802</v>
      </c>
      <c r="J8" s="144">
        <f t="shared" si="4"/>
        <v>0</v>
      </c>
      <c r="K8" s="144">
        <f t="shared" si="4"/>
        <v>802</v>
      </c>
      <c r="L8" s="144">
        <f t="shared" si="4"/>
        <v>200.5</v>
      </c>
      <c r="M8" s="34">
        <f>K8-K11</f>
        <v>70</v>
      </c>
    </row>
    <row r="9" spans="1:19" s="11" customFormat="1" ht="27.75" customHeight="1">
      <c r="A9" s="31">
        <v>6</v>
      </c>
      <c r="B9" s="143" t="str">
        <f t="shared" ref="B9:L9" si="5">B74</f>
        <v>Vladislavs Saveļjevs</v>
      </c>
      <c r="C9" s="144" t="str">
        <f t="shared" si="5"/>
        <v>02B</v>
      </c>
      <c r="D9" s="144">
        <f t="shared" si="5"/>
        <v>0</v>
      </c>
      <c r="E9" s="144">
        <f t="shared" si="5"/>
        <v>202</v>
      </c>
      <c r="F9" s="144">
        <f t="shared" si="5"/>
        <v>150</v>
      </c>
      <c r="G9" s="144">
        <f t="shared" si="5"/>
        <v>253</v>
      </c>
      <c r="H9" s="144">
        <f t="shared" si="5"/>
        <v>184</v>
      </c>
      <c r="I9" s="144">
        <f t="shared" si="5"/>
        <v>789</v>
      </c>
      <c r="J9" s="144">
        <f t="shared" si="5"/>
        <v>0</v>
      </c>
      <c r="K9" s="144">
        <f t="shared" si="5"/>
        <v>789</v>
      </c>
      <c r="L9" s="144">
        <f t="shared" si="5"/>
        <v>197.25</v>
      </c>
      <c r="M9" s="34">
        <f>K9-K11</f>
        <v>57</v>
      </c>
    </row>
    <row r="10" spans="1:19" s="11" customFormat="1" ht="27.75" customHeight="1">
      <c r="A10" s="31">
        <v>7</v>
      </c>
      <c r="B10" s="143" t="str">
        <f t="shared" ref="B10:L10" si="6">B75</f>
        <v>Maksims Čerņakovs</v>
      </c>
      <c r="C10" s="144" t="str">
        <f t="shared" si="6"/>
        <v>05A</v>
      </c>
      <c r="D10" s="144">
        <f t="shared" si="6"/>
        <v>0</v>
      </c>
      <c r="E10" s="144">
        <f t="shared" si="6"/>
        <v>161</v>
      </c>
      <c r="F10" s="144">
        <f t="shared" si="6"/>
        <v>212</v>
      </c>
      <c r="G10" s="144">
        <f t="shared" si="6"/>
        <v>177</v>
      </c>
      <c r="H10" s="144">
        <f t="shared" si="6"/>
        <v>191</v>
      </c>
      <c r="I10" s="144">
        <f t="shared" si="6"/>
        <v>741</v>
      </c>
      <c r="J10" s="144">
        <f t="shared" si="6"/>
        <v>0</v>
      </c>
      <c r="K10" s="144">
        <f t="shared" si="6"/>
        <v>741</v>
      </c>
      <c r="L10" s="144">
        <f t="shared" si="6"/>
        <v>185.25</v>
      </c>
      <c r="M10" s="34">
        <f>K10-K11</f>
        <v>9</v>
      </c>
    </row>
    <row r="11" spans="1:19" s="11" customFormat="1" ht="27.75" customHeight="1" thickBot="1">
      <c r="A11" s="137">
        <v>8</v>
      </c>
      <c r="B11" s="138" t="str">
        <f t="shared" ref="B11:L11" si="7">B76</f>
        <v>Artūrs Perepjolkins</v>
      </c>
      <c r="C11" s="144" t="str">
        <f t="shared" si="7"/>
        <v>03A</v>
      </c>
      <c r="D11" s="144">
        <f t="shared" si="7"/>
        <v>0</v>
      </c>
      <c r="E11" s="144">
        <f t="shared" si="7"/>
        <v>185</v>
      </c>
      <c r="F11" s="144">
        <f t="shared" si="7"/>
        <v>181</v>
      </c>
      <c r="G11" s="144">
        <f t="shared" si="7"/>
        <v>220</v>
      </c>
      <c r="H11" s="144">
        <f t="shared" si="7"/>
        <v>146</v>
      </c>
      <c r="I11" s="144">
        <f t="shared" si="7"/>
        <v>732</v>
      </c>
      <c r="J11" s="144">
        <f t="shared" si="7"/>
        <v>0</v>
      </c>
      <c r="K11" s="144">
        <f t="shared" si="7"/>
        <v>732</v>
      </c>
      <c r="L11" s="144">
        <f t="shared" si="7"/>
        <v>183</v>
      </c>
      <c r="M11" s="35">
        <v>0</v>
      </c>
    </row>
    <row r="12" spans="1:19" s="11" customFormat="1" ht="27.75" customHeight="1" thickTop="1">
      <c r="A12" s="23">
        <v>9</v>
      </c>
      <c r="B12" s="143" t="str">
        <f t="shared" ref="B12:L12" si="8">B77</f>
        <v>Edgars Poišs</v>
      </c>
      <c r="C12" s="144" t="str">
        <f t="shared" si="8"/>
        <v>02A</v>
      </c>
      <c r="D12" s="144">
        <f t="shared" si="8"/>
        <v>0</v>
      </c>
      <c r="E12" s="144">
        <f t="shared" si="8"/>
        <v>182</v>
      </c>
      <c r="F12" s="144">
        <f t="shared" si="8"/>
        <v>196</v>
      </c>
      <c r="G12" s="144">
        <f t="shared" si="8"/>
        <v>161</v>
      </c>
      <c r="H12" s="144">
        <f t="shared" si="8"/>
        <v>165</v>
      </c>
      <c r="I12" s="144">
        <f t="shared" si="8"/>
        <v>704</v>
      </c>
      <c r="J12" s="144">
        <f t="shared" si="8"/>
        <v>0</v>
      </c>
      <c r="K12" s="144">
        <f t="shared" si="8"/>
        <v>704</v>
      </c>
      <c r="L12" s="144">
        <f t="shared" si="8"/>
        <v>176</v>
      </c>
      <c r="M12" s="24">
        <f>K12-K11</f>
        <v>-28</v>
      </c>
    </row>
    <row r="13" spans="1:19" s="11" customFormat="1" ht="27.75" customHeight="1">
      <c r="A13" s="135">
        <v>10</v>
      </c>
      <c r="B13" s="143" t="str">
        <f t="shared" ref="B13:L13" si="9">B78</f>
        <v>Jurijs Dumcevs</v>
      </c>
      <c r="C13" s="144" t="str">
        <f t="shared" si="9"/>
        <v>03B</v>
      </c>
      <c r="D13" s="144">
        <f t="shared" si="9"/>
        <v>0</v>
      </c>
      <c r="E13" s="144">
        <f t="shared" si="9"/>
        <v>204</v>
      </c>
      <c r="F13" s="144">
        <f t="shared" si="9"/>
        <v>160</v>
      </c>
      <c r="G13" s="144">
        <f t="shared" si="9"/>
        <v>168</v>
      </c>
      <c r="H13" s="144">
        <f t="shared" si="9"/>
        <v>171</v>
      </c>
      <c r="I13" s="144">
        <f t="shared" si="9"/>
        <v>703</v>
      </c>
      <c r="J13" s="144">
        <f t="shared" si="9"/>
        <v>0</v>
      </c>
      <c r="K13" s="144">
        <f t="shared" si="9"/>
        <v>703</v>
      </c>
      <c r="L13" s="144">
        <f t="shared" si="9"/>
        <v>175.75</v>
      </c>
      <c r="M13" s="24">
        <f>K13-K11</f>
        <v>-29</v>
      </c>
    </row>
    <row r="14" spans="1:19" s="11" customFormat="1" ht="27.75" customHeight="1">
      <c r="A14" s="23">
        <v>11</v>
      </c>
      <c r="B14" s="143" t="str">
        <f t="shared" ref="B14:L14" si="10">B79</f>
        <v>Matīss Mūrnieks</v>
      </c>
      <c r="C14" s="144" t="str">
        <f t="shared" si="10"/>
        <v>06A</v>
      </c>
      <c r="D14" s="144">
        <f t="shared" si="10"/>
        <v>0</v>
      </c>
      <c r="E14" s="144">
        <f t="shared" si="10"/>
        <v>169</v>
      </c>
      <c r="F14" s="144">
        <f t="shared" si="10"/>
        <v>194</v>
      </c>
      <c r="G14" s="144">
        <f t="shared" si="10"/>
        <v>148</v>
      </c>
      <c r="H14" s="144">
        <f t="shared" si="10"/>
        <v>182</v>
      </c>
      <c r="I14" s="144">
        <f t="shared" si="10"/>
        <v>693</v>
      </c>
      <c r="J14" s="144">
        <f t="shared" si="10"/>
        <v>0</v>
      </c>
      <c r="K14" s="144">
        <f t="shared" si="10"/>
        <v>693</v>
      </c>
      <c r="L14" s="144">
        <f t="shared" si="10"/>
        <v>173.25</v>
      </c>
      <c r="M14" s="24">
        <f>K14-K11</f>
        <v>-39</v>
      </c>
    </row>
    <row r="15" spans="1:19" s="11" customFormat="1" ht="27.75" customHeight="1">
      <c r="A15" s="23">
        <v>12</v>
      </c>
      <c r="B15" s="143" t="str">
        <f t="shared" ref="B15:L15" si="11">B80</f>
        <v>Elviss Volkops</v>
      </c>
      <c r="C15" s="144" t="str">
        <f t="shared" si="11"/>
        <v>06B</v>
      </c>
      <c r="D15" s="144">
        <f t="shared" si="11"/>
        <v>0</v>
      </c>
      <c r="E15" s="144">
        <f t="shared" si="11"/>
        <v>192</v>
      </c>
      <c r="F15" s="144">
        <f t="shared" si="11"/>
        <v>131</v>
      </c>
      <c r="G15" s="144">
        <f t="shared" si="11"/>
        <v>162</v>
      </c>
      <c r="H15" s="144">
        <f t="shared" si="11"/>
        <v>184</v>
      </c>
      <c r="I15" s="144">
        <f t="shared" si="11"/>
        <v>669</v>
      </c>
      <c r="J15" s="144">
        <f t="shared" si="11"/>
        <v>0</v>
      </c>
      <c r="K15" s="144">
        <f t="shared" si="11"/>
        <v>669</v>
      </c>
      <c r="L15" s="144">
        <f t="shared" si="11"/>
        <v>167.25</v>
      </c>
      <c r="M15" s="24">
        <f>K15-K11</f>
        <v>-63</v>
      </c>
    </row>
    <row r="16" spans="1:19" s="11" customFormat="1" ht="27.75" customHeight="1">
      <c r="A16" s="23">
        <v>13</v>
      </c>
      <c r="B16" s="143" t="str">
        <f t="shared" ref="B16:L16" si="12">B81</f>
        <v>Jānis Zalītis</v>
      </c>
      <c r="C16" s="144" t="str">
        <f t="shared" si="12"/>
        <v>08A</v>
      </c>
      <c r="D16" s="144">
        <f t="shared" si="12"/>
        <v>0</v>
      </c>
      <c r="E16" s="144">
        <f t="shared" si="12"/>
        <v>150</v>
      </c>
      <c r="F16" s="144">
        <f t="shared" si="12"/>
        <v>164</v>
      </c>
      <c r="G16" s="144">
        <f t="shared" si="12"/>
        <v>171</v>
      </c>
      <c r="H16" s="144">
        <f t="shared" si="12"/>
        <v>168</v>
      </c>
      <c r="I16" s="144">
        <f t="shared" si="12"/>
        <v>653</v>
      </c>
      <c r="J16" s="144">
        <f t="shared" si="12"/>
        <v>0</v>
      </c>
      <c r="K16" s="144">
        <f t="shared" si="12"/>
        <v>653</v>
      </c>
      <c r="L16" s="144">
        <f t="shared" si="12"/>
        <v>163.25</v>
      </c>
      <c r="M16" s="24">
        <f>K16-K11</f>
        <v>-79</v>
      </c>
    </row>
    <row r="17" spans="1:18" s="11" customFormat="1" ht="27.75" customHeight="1">
      <c r="A17" s="23">
        <v>14</v>
      </c>
      <c r="B17" s="143" t="str">
        <f t="shared" ref="B17:L17" si="13">B82</f>
        <v>Mārtiņš Vilnis</v>
      </c>
      <c r="C17" s="144" t="str">
        <f t="shared" si="13"/>
        <v>04B</v>
      </c>
      <c r="D17" s="144">
        <f t="shared" si="13"/>
        <v>0</v>
      </c>
      <c r="E17" s="144">
        <f t="shared" si="13"/>
        <v>142</v>
      </c>
      <c r="F17" s="144">
        <f t="shared" si="13"/>
        <v>169</v>
      </c>
      <c r="G17" s="144">
        <f t="shared" si="13"/>
        <v>138</v>
      </c>
      <c r="H17" s="144">
        <f t="shared" si="13"/>
        <v>186</v>
      </c>
      <c r="I17" s="144">
        <f t="shared" si="13"/>
        <v>635</v>
      </c>
      <c r="J17" s="144">
        <f t="shared" si="13"/>
        <v>0</v>
      </c>
      <c r="K17" s="144">
        <f t="shared" si="13"/>
        <v>635</v>
      </c>
      <c r="L17" s="144">
        <f t="shared" si="13"/>
        <v>158.75</v>
      </c>
      <c r="M17" s="24">
        <f>K17-K11</f>
        <v>-97</v>
      </c>
    </row>
    <row r="18" spans="1:18" s="11" customFormat="1" ht="27.75" customHeight="1">
      <c r="A18" s="23">
        <v>15</v>
      </c>
      <c r="B18" s="143" t="str">
        <f t="shared" ref="B18:L18" si="14">B83</f>
        <v>Sergejs Ļeonovs</v>
      </c>
      <c r="C18" s="144" t="str">
        <f t="shared" si="14"/>
        <v>04A</v>
      </c>
      <c r="D18" s="144">
        <f t="shared" si="14"/>
        <v>0</v>
      </c>
      <c r="E18" s="144">
        <f t="shared" si="14"/>
        <v>140</v>
      </c>
      <c r="F18" s="144">
        <f t="shared" si="14"/>
        <v>121</v>
      </c>
      <c r="G18" s="144">
        <f t="shared" si="14"/>
        <v>160</v>
      </c>
      <c r="H18" s="144">
        <f t="shared" si="14"/>
        <v>169</v>
      </c>
      <c r="I18" s="144">
        <f t="shared" si="14"/>
        <v>590</v>
      </c>
      <c r="J18" s="144">
        <f t="shared" si="14"/>
        <v>0</v>
      </c>
      <c r="K18" s="144">
        <f t="shared" si="14"/>
        <v>590</v>
      </c>
      <c r="L18" s="144">
        <f t="shared" si="14"/>
        <v>147.5</v>
      </c>
      <c r="M18" s="24">
        <f>K18-K11</f>
        <v>-142</v>
      </c>
    </row>
    <row r="19" spans="1:18" s="11" customFormat="1" ht="1.5" customHeight="1">
      <c r="A19" s="23">
        <v>16</v>
      </c>
      <c r="B19" s="143">
        <f t="shared" ref="B19:L19" si="15">B84</f>
        <v>0</v>
      </c>
      <c r="C19" s="143">
        <f t="shared" si="15"/>
        <v>0</v>
      </c>
      <c r="D19" s="143">
        <f t="shared" si="15"/>
        <v>0</v>
      </c>
      <c r="E19" s="143">
        <f t="shared" si="15"/>
        <v>0</v>
      </c>
      <c r="F19" s="143">
        <f t="shared" si="15"/>
        <v>0</v>
      </c>
      <c r="G19" s="143">
        <f t="shared" si="15"/>
        <v>0</v>
      </c>
      <c r="H19" s="143">
        <f t="shared" si="15"/>
        <v>0</v>
      </c>
      <c r="I19" s="143">
        <f t="shared" si="15"/>
        <v>0</v>
      </c>
      <c r="J19" s="143">
        <f t="shared" si="15"/>
        <v>0</v>
      </c>
      <c r="K19" s="143">
        <f t="shared" si="15"/>
        <v>0</v>
      </c>
      <c r="L19" s="143" t="e">
        <f t="shared" si="15"/>
        <v>#DIV/0!</v>
      </c>
      <c r="M19" s="24">
        <f>K19-K11</f>
        <v>-732</v>
      </c>
      <c r="O19"/>
      <c r="P19"/>
      <c r="Q19"/>
    </row>
    <row r="20" spans="1:18" s="11" customFormat="1" ht="20.25" hidden="1">
      <c r="A20" s="23">
        <v>17</v>
      </c>
      <c r="B20" s="143">
        <f t="shared" ref="B20:L20" si="16">B85</f>
        <v>0</v>
      </c>
      <c r="C20" s="143">
        <f t="shared" si="16"/>
        <v>0</v>
      </c>
      <c r="D20" s="143">
        <f t="shared" si="16"/>
        <v>0</v>
      </c>
      <c r="E20" s="143">
        <f t="shared" si="16"/>
        <v>0</v>
      </c>
      <c r="F20" s="143">
        <f t="shared" si="16"/>
        <v>0</v>
      </c>
      <c r="G20" s="143">
        <f t="shared" si="16"/>
        <v>0</v>
      </c>
      <c r="H20" s="143">
        <f t="shared" si="16"/>
        <v>0</v>
      </c>
      <c r="I20" s="143">
        <f t="shared" si="16"/>
        <v>0</v>
      </c>
      <c r="J20" s="143">
        <f t="shared" si="16"/>
        <v>0</v>
      </c>
      <c r="K20" s="143">
        <f t="shared" si="16"/>
        <v>0</v>
      </c>
      <c r="L20" s="143">
        <f t="shared" si="16"/>
        <v>0</v>
      </c>
      <c r="M20" s="24">
        <f>K20-K9</f>
        <v>-789</v>
      </c>
      <c r="O20"/>
      <c r="P20"/>
      <c r="Q20"/>
      <c r="R20"/>
    </row>
    <row r="21" spans="1:18" s="11" customFormat="1" ht="20.25" hidden="1">
      <c r="A21" s="23">
        <v>18</v>
      </c>
      <c r="B21" s="143">
        <f t="shared" ref="B21:L21" si="17">B86</f>
        <v>0</v>
      </c>
      <c r="C21" s="143">
        <f t="shared" si="17"/>
        <v>0</v>
      </c>
      <c r="D21" s="143">
        <f t="shared" si="17"/>
        <v>0</v>
      </c>
      <c r="E21" s="143">
        <f t="shared" si="17"/>
        <v>0</v>
      </c>
      <c r="F21" s="143">
        <f t="shared" si="17"/>
        <v>0</v>
      </c>
      <c r="G21" s="143">
        <f t="shared" si="17"/>
        <v>0</v>
      </c>
      <c r="H21" s="143">
        <f t="shared" si="17"/>
        <v>0</v>
      </c>
      <c r="I21" s="143">
        <f t="shared" si="17"/>
        <v>0</v>
      </c>
      <c r="J21" s="143">
        <f t="shared" si="17"/>
        <v>0</v>
      </c>
      <c r="K21" s="143">
        <f t="shared" si="17"/>
        <v>0</v>
      </c>
      <c r="L21" s="143">
        <f t="shared" si="17"/>
        <v>0</v>
      </c>
      <c r="M21" s="24">
        <f t="shared" ref="M21:M28" si="18">K21-K9</f>
        <v>-789</v>
      </c>
      <c r="O21"/>
      <c r="P21"/>
      <c r="Q21"/>
      <c r="R21"/>
    </row>
    <row r="22" spans="1:18" s="11" customFormat="1" ht="20.25" hidden="1">
      <c r="A22" s="23">
        <v>19</v>
      </c>
      <c r="B22" s="143">
        <f t="shared" ref="B22:L22" si="19">B87</f>
        <v>0</v>
      </c>
      <c r="C22" s="143">
        <f t="shared" si="19"/>
        <v>0</v>
      </c>
      <c r="D22" s="143">
        <f t="shared" si="19"/>
        <v>0</v>
      </c>
      <c r="E22" s="143">
        <f t="shared" si="19"/>
        <v>0</v>
      </c>
      <c r="F22" s="143">
        <f t="shared" si="19"/>
        <v>0</v>
      </c>
      <c r="G22" s="143">
        <f t="shared" si="19"/>
        <v>0</v>
      </c>
      <c r="H22" s="143">
        <f t="shared" si="19"/>
        <v>0</v>
      </c>
      <c r="I22" s="143">
        <f t="shared" si="19"/>
        <v>0</v>
      </c>
      <c r="J22" s="143">
        <f t="shared" si="19"/>
        <v>0</v>
      </c>
      <c r="K22" s="143">
        <f t="shared" si="19"/>
        <v>0</v>
      </c>
      <c r="L22" s="143">
        <f t="shared" si="19"/>
        <v>0</v>
      </c>
      <c r="M22" s="24">
        <f t="shared" si="18"/>
        <v>-741</v>
      </c>
      <c r="O22"/>
      <c r="P22"/>
      <c r="Q22"/>
      <c r="R22"/>
    </row>
    <row r="23" spans="1:18" s="11" customFormat="1" ht="20.25" hidden="1">
      <c r="A23" s="23">
        <v>20</v>
      </c>
      <c r="B23" s="143">
        <f t="shared" ref="B23:L23" si="20">B88</f>
        <v>0</v>
      </c>
      <c r="C23" s="143">
        <f t="shared" si="20"/>
        <v>0</v>
      </c>
      <c r="D23" s="143">
        <f t="shared" si="20"/>
        <v>0</v>
      </c>
      <c r="E23" s="143">
        <f t="shared" si="20"/>
        <v>0</v>
      </c>
      <c r="F23" s="143">
        <f t="shared" si="20"/>
        <v>0</v>
      </c>
      <c r="G23" s="143">
        <f t="shared" si="20"/>
        <v>0</v>
      </c>
      <c r="H23" s="143">
        <f t="shared" si="20"/>
        <v>0</v>
      </c>
      <c r="I23" s="143">
        <f t="shared" si="20"/>
        <v>0</v>
      </c>
      <c r="J23" s="143">
        <f t="shared" si="20"/>
        <v>0</v>
      </c>
      <c r="K23" s="143">
        <f t="shared" si="20"/>
        <v>0</v>
      </c>
      <c r="L23" s="143">
        <f t="shared" si="20"/>
        <v>0</v>
      </c>
      <c r="M23" s="24">
        <f t="shared" si="18"/>
        <v>-732</v>
      </c>
      <c r="O23"/>
      <c r="P23"/>
      <c r="Q23"/>
      <c r="R23"/>
    </row>
    <row r="24" spans="1:18" s="11" customFormat="1" ht="20.25" hidden="1">
      <c r="A24" s="23">
        <v>21</v>
      </c>
      <c r="B24" s="143">
        <f t="shared" ref="B24:L24" si="21">B89</f>
        <v>0</v>
      </c>
      <c r="C24" s="143">
        <f t="shared" si="21"/>
        <v>0</v>
      </c>
      <c r="D24" s="143">
        <f t="shared" si="21"/>
        <v>0</v>
      </c>
      <c r="E24" s="143">
        <f t="shared" si="21"/>
        <v>0</v>
      </c>
      <c r="F24" s="143">
        <f t="shared" si="21"/>
        <v>0</v>
      </c>
      <c r="G24" s="143">
        <f t="shared" si="21"/>
        <v>0</v>
      </c>
      <c r="H24" s="143">
        <f t="shared" si="21"/>
        <v>0</v>
      </c>
      <c r="I24" s="143">
        <f t="shared" si="21"/>
        <v>0</v>
      </c>
      <c r="J24" s="143">
        <f t="shared" si="21"/>
        <v>0</v>
      </c>
      <c r="K24" s="143">
        <f t="shared" si="21"/>
        <v>0</v>
      </c>
      <c r="L24" s="143">
        <f t="shared" si="21"/>
        <v>0</v>
      </c>
      <c r="M24" s="24">
        <f t="shared" si="18"/>
        <v>-704</v>
      </c>
      <c r="O24"/>
      <c r="P24"/>
      <c r="Q24"/>
      <c r="R24"/>
    </row>
    <row r="25" spans="1:18" s="11" customFormat="1" ht="20.25" hidden="1">
      <c r="A25" s="23">
        <v>22</v>
      </c>
      <c r="B25" s="25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24">
        <f t="shared" si="18"/>
        <v>-703</v>
      </c>
      <c r="O25"/>
      <c r="P25"/>
      <c r="Q25"/>
      <c r="R25"/>
    </row>
    <row r="26" spans="1:18" s="11" customFormat="1" ht="20.25" hidden="1">
      <c r="A26" s="23">
        <v>23</v>
      </c>
      <c r="B26" s="25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24">
        <f t="shared" si="18"/>
        <v>-693</v>
      </c>
      <c r="O26"/>
      <c r="P26"/>
      <c r="Q26"/>
      <c r="R26"/>
    </row>
    <row r="27" spans="1:18" ht="20.25" hidden="1">
      <c r="A27" s="23">
        <v>24</v>
      </c>
      <c r="B27" s="25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24">
        <f t="shared" si="18"/>
        <v>-669</v>
      </c>
    </row>
    <row r="28" spans="1:18" ht="20.25" hidden="1">
      <c r="A28" s="23">
        <v>25</v>
      </c>
      <c r="B28" s="2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24">
        <f t="shared" si="18"/>
        <v>-653</v>
      </c>
    </row>
    <row r="29" spans="1:18" ht="20.25" hidden="1">
      <c r="A29" s="23">
        <v>26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8" ht="20.25" hidden="1">
      <c r="A30" s="23">
        <v>27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8" ht="20.25" hidden="1">
      <c r="A31" s="23">
        <v>33</v>
      </c>
      <c r="B31" s="25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18" ht="20.25" hidden="1">
      <c r="A32" s="23">
        <v>34</v>
      </c>
      <c r="B32" s="25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spans="1:13" ht="20.25" hidden="1">
      <c r="A33" s="23">
        <v>35</v>
      </c>
      <c r="B33" s="25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</row>
    <row r="34" spans="1:13">
      <c r="B34" s="155" t="s">
        <v>14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</row>
    <row r="35" spans="1:13"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</row>
    <row r="36" spans="1:13" ht="13.5" thickBot="1"/>
    <row r="37" spans="1:13" ht="24" thickBot="1">
      <c r="A37" s="149" t="s">
        <v>60</v>
      </c>
      <c r="B37" s="150"/>
      <c r="C37" s="150"/>
      <c r="D37" s="150"/>
      <c r="E37" s="150"/>
      <c r="F37" s="151"/>
    </row>
    <row r="38" spans="1:13" ht="16.5" thickBot="1">
      <c r="A38" s="18" t="s">
        <v>0</v>
      </c>
      <c r="B38" s="22" t="s">
        <v>1</v>
      </c>
      <c r="C38" s="19" t="s">
        <v>2</v>
      </c>
      <c r="D38" s="19" t="s">
        <v>3</v>
      </c>
      <c r="E38" s="19" t="s">
        <v>22</v>
      </c>
      <c r="F38" s="20" t="s">
        <v>10</v>
      </c>
    </row>
    <row r="39" spans="1:13" ht="26.25" customHeight="1" thickBot="1">
      <c r="A39" s="38">
        <v>1</v>
      </c>
      <c r="B39" s="132" t="s">
        <v>109</v>
      </c>
      <c r="C39" s="133" t="s">
        <v>85</v>
      </c>
      <c r="D39" s="134">
        <v>0</v>
      </c>
      <c r="E39" s="133">
        <v>199</v>
      </c>
      <c r="F39" s="71">
        <f>E39+D39</f>
        <v>199</v>
      </c>
    </row>
    <row r="40" spans="1:13" ht="26.25" customHeight="1" thickBot="1">
      <c r="A40" s="39">
        <v>2</v>
      </c>
      <c r="B40" s="132" t="s">
        <v>25</v>
      </c>
      <c r="C40" s="133" t="s">
        <v>29</v>
      </c>
      <c r="D40" s="134">
        <v>0</v>
      </c>
      <c r="E40" s="133">
        <v>190</v>
      </c>
      <c r="F40" s="71">
        <f>E40+D40</f>
        <v>190</v>
      </c>
    </row>
    <row r="41" spans="1:13" ht="26.25" customHeight="1" thickTop="1" thickBot="1">
      <c r="A41" s="21">
        <v>3</v>
      </c>
      <c r="B41" s="132" t="s">
        <v>103</v>
      </c>
      <c r="C41" s="133" t="s">
        <v>35</v>
      </c>
      <c r="D41" s="134">
        <v>0</v>
      </c>
      <c r="E41" s="133">
        <v>190</v>
      </c>
      <c r="F41" s="71">
        <f>E41+D41</f>
        <v>190</v>
      </c>
    </row>
    <row r="42" spans="1:13" ht="26.25" customHeight="1" thickBot="1">
      <c r="A42" s="17">
        <v>4</v>
      </c>
      <c r="B42" s="132" t="s">
        <v>46</v>
      </c>
      <c r="C42" s="133" t="s">
        <v>26</v>
      </c>
      <c r="D42" s="134">
        <v>0</v>
      </c>
      <c r="E42" s="133">
        <v>169</v>
      </c>
      <c r="F42" s="71">
        <f>E42+D42</f>
        <v>169</v>
      </c>
    </row>
    <row r="43" spans="1:13" ht="26.25" customHeight="1" thickBot="1">
      <c r="A43" s="21">
        <v>5</v>
      </c>
      <c r="B43" s="132" t="s">
        <v>24</v>
      </c>
      <c r="C43" s="133" t="s">
        <v>37</v>
      </c>
      <c r="D43" s="134">
        <v>0</v>
      </c>
      <c r="E43" s="133">
        <v>160</v>
      </c>
      <c r="F43" s="71">
        <f t="shared" ref="F43" si="22">E43+D43</f>
        <v>160</v>
      </c>
    </row>
    <row r="44" spans="1:13" ht="16.5" thickBot="1">
      <c r="A44" s="17"/>
      <c r="B44" s="129"/>
      <c r="C44" s="130"/>
      <c r="D44" s="131"/>
      <c r="E44" s="130"/>
      <c r="F44" s="130"/>
    </row>
    <row r="45" spans="1:13" ht="24" thickBot="1">
      <c r="A45" s="149" t="s">
        <v>62</v>
      </c>
      <c r="B45" s="150"/>
      <c r="C45" s="150"/>
      <c r="D45" s="150"/>
      <c r="E45" s="150"/>
      <c r="F45" s="151"/>
    </row>
    <row r="46" spans="1:13" ht="13.5" thickBot="1"/>
    <row r="47" spans="1:13" ht="20.25">
      <c r="A47" s="13" t="s">
        <v>0</v>
      </c>
      <c r="B47" s="9" t="s">
        <v>1</v>
      </c>
      <c r="C47" s="9" t="s">
        <v>3</v>
      </c>
      <c r="D47" s="9" t="s">
        <v>57</v>
      </c>
      <c r="E47" s="78" t="s">
        <v>59</v>
      </c>
      <c r="F47" s="10" t="s">
        <v>10</v>
      </c>
      <c r="G47" s="127" t="s">
        <v>104</v>
      </c>
    </row>
    <row r="48" spans="1:13" ht="25.5">
      <c r="A48" s="14">
        <v>1</v>
      </c>
      <c r="B48" s="58" t="str">
        <f>B54</f>
        <v>Daniels Vēzis</v>
      </c>
      <c r="C48" s="65">
        <v>0</v>
      </c>
      <c r="D48" s="65">
        <v>279</v>
      </c>
      <c r="E48" s="79"/>
      <c r="F48" s="50">
        <f>SUM(C48:E48)</f>
        <v>279</v>
      </c>
      <c r="G48" s="127">
        <v>4</v>
      </c>
    </row>
    <row r="49" spans="1:7" ht="25.5">
      <c r="A49" s="14">
        <v>2</v>
      </c>
      <c r="B49" s="58" t="str">
        <f>B56</f>
        <v>Artūrs Perepjolkins</v>
      </c>
      <c r="C49" s="65">
        <v>0</v>
      </c>
      <c r="D49" s="65">
        <v>213</v>
      </c>
      <c r="E49" s="79"/>
      <c r="F49" s="50">
        <f>SUM(C49:E49)</f>
        <v>213</v>
      </c>
      <c r="G49" s="127">
        <v>6</v>
      </c>
    </row>
    <row r="50" spans="1:7" ht="25.5">
      <c r="A50" s="14">
        <v>3</v>
      </c>
      <c r="B50" s="58" t="str">
        <f>B55</f>
        <v>Vladimirs Pribiļevs</v>
      </c>
      <c r="C50" s="65">
        <v>0</v>
      </c>
      <c r="D50" s="65">
        <v>212</v>
      </c>
      <c r="E50" s="79"/>
      <c r="F50" s="50">
        <f>SUM(C50:E50)</f>
        <v>212</v>
      </c>
      <c r="G50" s="127">
        <v>5</v>
      </c>
    </row>
    <row r="51" spans="1:7" ht="26.25" thickBot="1">
      <c r="A51" s="15">
        <v>4</v>
      </c>
      <c r="B51" s="56" t="str">
        <f>B57</f>
        <v>Peteris Cimdiņš</v>
      </c>
      <c r="C51" s="67">
        <v>0</v>
      </c>
      <c r="D51" s="67">
        <v>212</v>
      </c>
      <c r="E51" s="80"/>
      <c r="F51" s="68">
        <f>SUM(C51:E51)</f>
        <v>212</v>
      </c>
      <c r="G51" s="127">
        <v>7</v>
      </c>
    </row>
    <row r="52" spans="1:7" ht="21" thickBot="1">
      <c r="A52" s="7"/>
      <c r="B52" s="8"/>
      <c r="C52" s="40"/>
      <c r="D52" s="40"/>
      <c r="E52" s="8"/>
      <c r="F52" s="8"/>
      <c r="G52" s="127"/>
    </row>
    <row r="53" spans="1:7" ht="20.25">
      <c r="A53" s="13" t="s">
        <v>0</v>
      </c>
      <c r="B53" s="9" t="s">
        <v>1</v>
      </c>
      <c r="C53" s="9" t="s">
        <v>3</v>
      </c>
      <c r="D53" s="9" t="s">
        <v>57</v>
      </c>
      <c r="E53" s="9" t="s">
        <v>58</v>
      </c>
      <c r="F53" s="10" t="s">
        <v>10</v>
      </c>
      <c r="G53" s="127" t="s">
        <v>104</v>
      </c>
    </row>
    <row r="54" spans="1:7" ht="25.5">
      <c r="A54" s="14"/>
      <c r="B54" s="58" t="str">
        <f>B4</f>
        <v>Daniels Vēzis</v>
      </c>
      <c r="C54" s="139">
        <v>0</v>
      </c>
      <c r="D54" s="139">
        <v>234</v>
      </c>
      <c r="E54" s="140">
        <v>232</v>
      </c>
      <c r="F54" s="141">
        <f t="shared" ref="F54:F63" si="23">SUM(E54+C54+C54+D54)</f>
        <v>466</v>
      </c>
      <c r="G54" s="127">
        <v>2</v>
      </c>
    </row>
    <row r="55" spans="1:7" ht="25.5">
      <c r="A55" s="14"/>
      <c r="B55" s="58" t="str">
        <f>B6</f>
        <v>Vladimirs Pribiļevs</v>
      </c>
      <c r="C55" s="139">
        <v>0</v>
      </c>
      <c r="D55" s="139">
        <v>213</v>
      </c>
      <c r="E55" s="140">
        <v>220</v>
      </c>
      <c r="F55" s="141">
        <f t="shared" si="23"/>
        <v>433</v>
      </c>
      <c r="G55" s="127">
        <v>3</v>
      </c>
    </row>
    <row r="56" spans="1:7" ht="25.5">
      <c r="A56" s="14"/>
      <c r="B56" s="58" t="str">
        <f>B11</f>
        <v>Artūrs Perepjolkins</v>
      </c>
      <c r="C56" s="139">
        <v>0</v>
      </c>
      <c r="D56" s="139">
        <v>168</v>
      </c>
      <c r="E56" s="140">
        <v>242</v>
      </c>
      <c r="F56" s="141">
        <f t="shared" si="23"/>
        <v>410</v>
      </c>
      <c r="G56" s="127">
        <v>5</v>
      </c>
    </row>
    <row r="57" spans="1:7" ht="25.5">
      <c r="A57" s="142"/>
      <c r="B57" s="58" t="str">
        <f>B8</f>
        <v>Peteris Cimdiņš</v>
      </c>
      <c r="C57" s="139">
        <v>0</v>
      </c>
      <c r="D57" s="139">
        <v>199</v>
      </c>
      <c r="E57" s="140">
        <v>206</v>
      </c>
      <c r="F57" s="141">
        <f t="shared" si="23"/>
        <v>405</v>
      </c>
      <c r="G57" s="127">
        <v>4</v>
      </c>
    </row>
    <row r="58" spans="1:7" ht="25.5">
      <c r="A58" s="142" t="s">
        <v>56</v>
      </c>
      <c r="B58" s="58" t="str">
        <f>B5</f>
        <v>Veronika Hudjakova</v>
      </c>
      <c r="C58" s="139">
        <v>8</v>
      </c>
      <c r="D58" s="139">
        <v>178</v>
      </c>
      <c r="E58" s="140">
        <v>202</v>
      </c>
      <c r="F58" s="141">
        <f t="shared" si="23"/>
        <v>396</v>
      </c>
      <c r="G58" s="127">
        <v>2</v>
      </c>
    </row>
    <row r="59" spans="1:7" ht="25.5">
      <c r="A59" s="142" t="s">
        <v>17</v>
      </c>
      <c r="B59" s="58" t="s">
        <v>25</v>
      </c>
      <c r="C59" s="139">
        <v>0</v>
      </c>
      <c r="D59" s="139">
        <v>216</v>
      </c>
      <c r="E59" s="140">
        <v>173</v>
      </c>
      <c r="F59" s="141">
        <f t="shared" si="23"/>
        <v>389</v>
      </c>
      <c r="G59" s="127">
        <v>6</v>
      </c>
    </row>
    <row r="60" spans="1:7" ht="25.5">
      <c r="A60" s="142" t="s">
        <v>18</v>
      </c>
      <c r="B60" s="58" t="str">
        <f>B7</f>
        <v>Andis Dārziņš</v>
      </c>
      <c r="C60" s="139">
        <v>0</v>
      </c>
      <c r="D60" s="139">
        <v>148</v>
      </c>
      <c r="E60" s="140">
        <v>218</v>
      </c>
      <c r="F60" s="141">
        <f t="shared" si="23"/>
        <v>366</v>
      </c>
      <c r="G60" s="127">
        <v>3</v>
      </c>
    </row>
    <row r="61" spans="1:7" ht="25.5">
      <c r="A61" s="142" t="s">
        <v>16</v>
      </c>
      <c r="B61" s="58" t="str">
        <f>B9</f>
        <v>Vladislavs Saveļjevs</v>
      </c>
      <c r="C61" s="139">
        <v>0</v>
      </c>
      <c r="D61" s="139">
        <v>161</v>
      </c>
      <c r="E61" s="140">
        <v>173</v>
      </c>
      <c r="F61" s="141">
        <f t="shared" si="23"/>
        <v>334</v>
      </c>
      <c r="G61" s="127">
        <v>4</v>
      </c>
    </row>
    <row r="62" spans="1:7" ht="25.5">
      <c r="A62" s="142" t="s">
        <v>54</v>
      </c>
      <c r="B62" s="58" t="str">
        <f>B10</f>
        <v>Maksims Čerņakovs</v>
      </c>
      <c r="C62" s="139">
        <v>0</v>
      </c>
      <c r="D62" s="139">
        <v>156</v>
      </c>
      <c r="E62" s="140">
        <v>167</v>
      </c>
      <c r="F62" s="141">
        <f t="shared" si="23"/>
        <v>323</v>
      </c>
      <c r="G62" s="127">
        <v>5</v>
      </c>
    </row>
    <row r="63" spans="1:7" ht="26.25" thickBot="1">
      <c r="A63" s="37" t="s">
        <v>55</v>
      </c>
      <c r="B63" s="56" t="s">
        <v>109</v>
      </c>
      <c r="C63" s="66">
        <v>0</v>
      </c>
      <c r="D63" s="66">
        <v>169</v>
      </c>
      <c r="E63" s="57">
        <v>147</v>
      </c>
      <c r="F63" s="82">
        <f t="shared" si="23"/>
        <v>316</v>
      </c>
      <c r="G63" s="127">
        <v>6</v>
      </c>
    </row>
    <row r="65" spans="1:13" ht="13.5" thickBot="1"/>
    <row r="66" spans="1:13" ht="24" thickBot="1">
      <c r="A66" s="149" t="s">
        <v>66</v>
      </c>
      <c r="B66" s="150"/>
      <c r="C66" s="150"/>
      <c r="D66" s="150"/>
      <c r="E66" s="150"/>
      <c r="F66" s="151"/>
    </row>
    <row r="67" spans="1:13" ht="13.5" thickBot="1"/>
    <row r="68" spans="1:13" ht="31.5">
      <c r="A68" s="13" t="s">
        <v>0</v>
      </c>
      <c r="B68" s="9" t="s">
        <v>1</v>
      </c>
      <c r="C68" s="122" t="s">
        <v>2</v>
      </c>
      <c r="D68" s="122" t="s">
        <v>3</v>
      </c>
      <c r="E68" s="122" t="s">
        <v>4</v>
      </c>
      <c r="F68" s="122" t="s">
        <v>5</v>
      </c>
      <c r="G68" s="122" t="s">
        <v>6</v>
      </c>
      <c r="H68" s="122" t="s">
        <v>7</v>
      </c>
      <c r="I68" s="9" t="s">
        <v>9</v>
      </c>
      <c r="J68" s="9" t="s">
        <v>12</v>
      </c>
      <c r="K68" s="9" t="s">
        <v>10</v>
      </c>
      <c r="L68" s="10" t="s">
        <v>13</v>
      </c>
      <c r="M68"/>
    </row>
    <row r="69" spans="1:13" ht="21.75" customHeight="1">
      <c r="A69" s="123">
        <v>1</v>
      </c>
      <c r="B69" s="119" t="s">
        <v>96</v>
      </c>
      <c r="C69" s="108" t="s">
        <v>71</v>
      </c>
      <c r="D69" s="120">
        <v>0</v>
      </c>
      <c r="E69" s="120">
        <v>202</v>
      </c>
      <c r="F69" s="108">
        <v>238</v>
      </c>
      <c r="G69" s="108">
        <v>216</v>
      </c>
      <c r="H69" s="108">
        <v>222</v>
      </c>
      <c r="I69" s="24">
        <f t="shared" ref="I69:I84" si="24">SUM(E69:H69)</f>
        <v>878</v>
      </c>
      <c r="J69" s="12">
        <f t="shared" ref="J69:J84" si="25">D69*(COUNT(E69:H69))</f>
        <v>0</v>
      </c>
      <c r="K69" s="12">
        <f t="shared" ref="K69:K84" si="26">SUM(I69:J69)</f>
        <v>878</v>
      </c>
      <c r="L69" s="126">
        <f t="shared" ref="L69:L84" si="27">(AVERAGE(E69:H69))</f>
        <v>219.5</v>
      </c>
    </row>
    <row r="70" spans="1:13" ht="21.75" customHeight="1">
      <c r="A70" s="123">
        <v>2</v>
      </c>
      <c r="B70" s="119" t="s">
        <v>102</v>
      </c>
      <c r="C70" s="121" t="s">
        <v>35</v>
      </c>
      <c r="D70" s="120">
        <v>8</v>
      </c>
      <c r="E70" s="120">
        <v>210</v>
      </c>
      <c r="F70" s="108">
        <v>226</v>
      </c>
      <c r="G70" s="108">
        <v>235</v>
      </c>
      <c r="H70" s="108">
        <v>164</v>
      </c>
      <c r="I70" s="24">
        <f t="shared" si="24"/>
        <v>835</v>
      </c>
      <c r="J70" s="12">
        <f t="shared" si="25"/>
        <v>32</v>
      </c>
      <c r="K70" s="12">
        <f t="shared" si="26"/>
        <v>867</v>
      </c>
      <c r="L70" s="126">
        <f t="shared" si="27"/>
        <v>208.75</v>
      </c>
    </row>
    <row r="71" spans="1:13" ht="21.75" customHeight="1">
      <c r="A71" s="123">
        <v>3</v>
      </c>
      <c r="B71" s="119" t="s">
        <v>77</v>
      </c>
      <c r="C71" s="108" t="s">
        <v>38</v>
      </c>
      <c r="D71" s="120">
        <v>0</v>
      </c>
      <c r="E71" s="120">
        <v>157</v>
      </c>
      <c r="F71" s="108">
        <v>195</v>
      </c>
      <c r="G71" s="108">
        <v>235</v>
      </c>
      <c r="H71" s="108">
        <v>244</v>
      </c>
      <c r="I71" s="24">
        <f t="shared" si="24"/>
        <v>831</v>
      </c>
      <c r="J71" s="12">
        <f t="shared" si="25"/>
        <v>0</v>
      </c>
      <c r="K71" s="12">
        <f t="shared" si="26"/>
        <v>831</v>
      </c>
      <c r="L71" s="126">
        <f t="shared" si="27"/>
        <v>207.75</v>
      </c>
    </row>
    <row r="72" spans="1:13" ht="21.75" customHeight="1">
      <c r="A72" s="123">
        <v>4</v>
      </c>
      <c r="B72" s="119" t="s">
        <v>80</v>
      </c>
      <c r="C72" s="108" t="s">
        <v>39</v>
      </c>
      <c r="D72" s="120">
        <v>0</v>
      </c>
      <c r="E72" s="120">
        <v>184</v>
      </c>
      <c r="F72" s="108">
        <v>181</v>
      </c>
      <c r="G72" s="108">
        <v>191</v>
      </c>
      <c r="H72" s="108">
        <v>258</v>
      </c>
      <c r="I72" s="24">
        <f t="shared" si="24"/>
        <v>814</v>
      </c>
      <c r="J72" s="12">
        <f t="shared" si="25"/>
        <v>0</v>
      </c>
      <c r="K72" s="12">
        <f t="shared" si="26"/>
        <v>814</v>
      </c>
      <c r="L72" s="126">
        <f t="shared" si="27"/>
        <v>203.5</v>
      </c>
    </row>
    <row r="73" spans="1:13" ht="21.75" customHeight="1">
      <c r="A73" s="123">
        <v>5</v>
      </c>
      <c r="B73" s="119" t="s">
        <v>49</v>
      </c>
      <c r="C73" s="108" t="s">
        <v>70</v>
      </c>
      <c r="D73" s="120">
        <v>0</v>
      </c>
      <c r="E73" s="120">
        <v>175</v>
      </c>
      <c r="F73" s="108">
        <v>187</v>
      </c>
      <c r="G73" s="108">
        <v>225</v>
      </c>
      <c r="H73" s="108">
        <v>215</v>
      </c>
      <c r="I73" s="24">
        <f t="shared" si="24"/>
        <v>802</v>
      </c>
      <c r="J73" s="12">
        <f t="shared" si="25"/>
        <v>0</v>
      </c>
      <c r="K73" s="12">
        <f t="shared" si="26"/>
        <v>802</v>
      </c>
      <c r="L73" s="126">
        <f t="shared" si="27"/>
        <v>200.5</v>
      </c>
    </row>
    <row r="74" spans="1:13" ht="21.75" customHeight="1">
      <c r="A74" s="123">
        <v>6</v>
      </c>
      <c r="B74" s="119" t="s">
        <v>48</v>
      </c>
      <c r="C74" s="108" t="s">
        <v>76</v>
      </c>
      <c r="D74" s="120">
        <v>0</v>
      </c>
      <c r="E74" s="120">
        <v>202</v>
      </c>
      <c r="F74" s="108">
        <v>150</v>
      </c>
      <c r="G74" s="108">
        <v>253</v>
      </c>
      <c r="H74" s="108">
        <v>184</v>
      </c>
      <c r="I74" s="24">
        <f t="shared" si="24"/>
        <v>789</v>
      </c>
      <c r="J74" s="12">
        <f t="shared" si="25"/>
        <v>0</v>
      </c>
      <c r="K74" s="12">
        <f t="shared" si="26"/>
        <v>789</v>
      </c>
      <c r="L74" s="126">
        <f t="shared" si="27"/>
        <v>197.25</v>
      </c>
    </row>
    <row r="75" spans="1:13" ht="21.75" customHeight="1">
      <c r="A75" s="123">
        <v>7</v>
      </c>
      <c r="B75" s="119" t="s">
        <v>47</v>
      </c>
      <c r="C75" s="108" t="s">
        <v>29</v>
      </c>
      <c r="D75" s="120">
        <v>0</v>
      </c>
      <c r="E75" s="120">
        <v>161</v>
      </c>
      <c r="F75" s="108">
        <v>212</v>
      </c>
      <c r="G75" s="108">
        <v>177</v>
      </c>
      <c r="H75" s="108">
        <v>191</v>
      </c>
      <c r="I75" s="24">
        <f t="shared" si="24"/>
        <v>741</v>
      </c>
      <c r="J75" s="12">
        <f t="shared" si="25"/>
        <v>0</v>
      </c>
      <c r="K75" s="12">
        <f t="shared" si="26"/>
        <v>741</v>
      </c>
      <c r="L75" s="126">
        <f t="shared" si="27"/>
        <v>185.25</v>
      </c>
    </row>
    <row r="76" spans="1:13" ht="21.75" customHeight="1">
      <c r="A76" s="123">
        <v>8</v>
      </c>
      <c r="B76" s="119" t="s">
        <v>23</v>
      </c>
      <c r="C76" s="108" t="s">
        <v>81</v>
      </c>
      <c r="D76" s="120">
        <v>0</v>
      </c>
      <c r="E76" s="108">
        <v>185</v>
      </c>
      <c r="F76" s="108">
        <v>181</v>
      </c>
      <c r="G76" s="108">
        <v>220</v>
      </c>
      <c r="H76" s="108">
        <v>146</v>
      </c>
      <c r="I76" s="24">
        <f t="shared" si="24"/>
        <v>732</v>
      </c>
      <c r="J76" s="12">
        <f t="shared" si="25"/>
        <v>0</v>
      </c>
      <c r="K76" s="12">
        <f t="shared" si="26"/>
        <v>732</v>
      </c>
      <c r="L76" s="126">
        <f t="shared" si="27"/>
        <v>183</v>
      </c>
    </row>
    <row r="77" spans="1:13" ht="21.75" customHeight="1">
      <c r="A77" s="123">
        <v>9</v>
      </c>
      <c r="B77" s="119" t="s">
        <v>25</v>
      </c>
      <c r="C77" s="108" t="s">
        <v>74</v>
      </c>
      <c r="D77" s="120">
        <v>0</v>
      </c>
      <c r="E77" s="120">
        <v>182</v>
      </c>
      <c r="F77" s="108">
        <v>196</v>
      </c>
      <c r="G77" s="108">
        <v>161</v>
      </c>
      <c r="H77" s="108">
        <v>165</v>
      </c>
      <c r="I77" s="24">
        <f t="shared" si="24"/>
        <v>704</v>
      </c>
      <c r="J77" s="12">
        <f t="shared" si="25"/>
        <v>0</v>
      </c>
      <c r="K77" s="12">
        <f t="shared" si="26"/>
        <v>704</v>
      </c>
      <c r="L77" s="126">
        <f t="shared" si="27"/>
        <v>176</v>
      </c>
    </row>
    <row r="78" spans="1:13" ht="21.75" customHeight="1">
      <c r="A78" s="123">
        <v>10</v>
      </c>
      <c r="B78" s="119" t="s">
        <v>103</v>
      </c>
      <c r="C78" s="108" t="s">
        <v>82</v>
      </c>
      <c r="D78" s="120">
        <v>0</v>
      </c>
      <c r="E78" s="108">
        <v>204</v>
      </c>
      <c r="F78" s="108">
        <v>160</v>
      </c>
      <c r="G78" s="108">
        <v>168</v>
      </c>
      <c r="H78" s="108">
        <v>171</v>
      </c>
      <c r="I78" s="24">
        <f t="shared" si="24"/>
        <v>703</v>
      </c>
      <c r="J78" s="12">
        <f t="shared" si="25"/>
        <v>0</v>
      </c>
      <c r="K78" s="12">
        <f t="shared" si="26"/>
        <v>703</v>
      </c>
      <c r="L78" s="126">
        <f t="shared" si="27"/>
        <v>175.75</v>
      </c>
    </row>
    <row r="79" spans="1:13" ht="21.75" customHeight="1">
      <c r="A79" s="123">
        <v>11</v>
      </c>
      <c r="B79" s="119" t="s">
        <v>42</v>
      </c>
      <c r="C79" s="108" t="s">
        <v>26</v>
      </c>
      <c r="D79" s="120">
        <v>0</v>
      </c>
      <c r="E79" s="120">
        <v>169</v>
      </c>
      <c r="F79" s="108">
        <v>194</v>
      </c>
      <c r="G79" s="108">
        <v>148</v>
      </c>
      <c r="H79" s="108">
        <v>182</v>
      </c>
      <c r="I79" s="24">
        <f t="shared" si="24"/>
        <v>693</v>
      </c>
      <c r="J79" s="12">
        <f t="shared" si="25"/>
        <v>0</v>
      </c>
      <c r="K79" s="24">
        <f t="shared" si="26"/>
        <v>693</v>
      </c>
      <c r="L79" s="126">
        <f t="shared" si="27"/>
        <v>173.25</v>
      </c>
    </row>
    <row r="80" spans="1:13" ht="21.75" customHeight="1">
      <c r="A80" s="123">
        <v>12</v>
      </c>
      <c r="B80" s="119" t="s">
        <v>44</v>
      </c>
      <c r="C80" s="108" t="s">
        <v>27</v>
      </c>
      <c r="D80" s="120">
        <v>0</v>
      </c>
      <c r="E80" s="120">
        <v>192</v>
      </c>
      <c r="F80" s="108">
        <v>131</v>
      </c>
      <c r="G80" s="108">
        <v>162</v>
      </c>
      <c r="H80" s="108">
        <v>184</v>
      </c>
      <c r="I80" s="24">
        <f t="shared" si="24"/>
        <v>669</v>
      </c>
      <c r="J80" s="12">
        <f t="shared" si="25"/>
        <v>0</v>
      </c>
      <c r="K80" s="12">
        <f t="shared" si="26"/>
        <v>669</v>
      </c>
      <c r="L80" s="126">
        <f t="shared" si="27"/>
        <v>167.25</v>
      </c>
    </row>
    <row r="81" spans="1:12" ht="21.75" customHeight="1">
      <c r="A81" s="123">
        <v>13</v>
      </c>
      <c r="B81" s="119" t="s">
        <v>46</v>
      </c>
      <c r="C81" s="108" t="s">
        <v>37</v>
      </c>
      <c r="D81" s="120">
        <v>0</v>
      </c>
      <c r="E81" s="120">
        <v>150</v>
      </c>
      <c r="F81" s="108">
        <v>164</v>
      </c>
      <c r="G81" s="108">
        <v>171</v>
      </c>
      <c r="H81" s="108">
        <v>168</v>
      </c>
      <c r="I81" s="24">
        <f t="shared" si="24"/>
        <v>653</v>
      </c>
      <c r="J81" s="12">
        <f t="shared" si="25"/>
        <v>0</v>
      </c>
      <c r="K81" s="12">
        <f t="shared" si="26"/>
        <v>653</v>
      </c>
      <c r="L81" s="126">
        <f t="shared" si="27"/>
        <v>163.25</v>
      </c>
    </row>
    <row r="82" spans="1:12" ht="21.75" customHeight="1">
      <c r="A82" s="123">
        <v>14</v>
      </c>
      <c r="B82" s="119" t="s">
        <v>24</v>
      </c>
      <c r="C82" s="108" t="s">
        <v>86</v>
      </c>
      <c r="D82" s="120">
        <v>0</v>
      </c>
      <c r="E82" s="120">
        <v>142</v>
      </c>
      <c r="F82" s="108">
        <v>169</v>
      </c>
      <c r="G82" s="108">
        <v>138</v>
      </c>
      <c r="H82" s="108">
        <v>186</v>
      </c>
      <c r="I82" s="24">
        <f t="shared" si="24"/>
        <v>635</v>
      </c>
      <c r="J82" s="12">
        <f t="shared" si="25"/>
        <v>0</v>
      </c>
      <c r="K82" s="12">
        <f t="shared" si="26"/>
        <v>635</v>
      </c>
      <c r="L82" s="126">
        <f t="shared" si="27"/>
        <v>158.75</v>
      </c>
    </row>
    <row r="83" spans="1:12" ht="21.75" customHeight="1">
      <c r="A83" s="123">
        <v>15</v>
      </c>
      <c r="B83" s="119" t="s">
        <v>109</v>
      </c>
      <c r="C83" s="108" t="s">
        <v>85</v>
      </c>
      <c r="D83" s="120">
        <v>0</v>
      </c>
      <c r="E83" s="120">
        <v>140</v>
      </c>
      <c r="F83" s="108">
        <v>121</v>
      </c>
      <c r="G83" s="108">
        <v>160</v>
      </c>
      <c r="H83" s="108">
        <v>169</v>
      </c>
      <c r="I83" s="24">
        <f t="shared" si="24"/>
        <v>590</v>
      </c>
      <c r="J83" s="12">
        <f t="shared" si="25"/>
        <v>0</v>
      </c>
      <c r="K83" s="12">
        <f t="shared" si="26"/>
        <v>590</v>
      </c>
      <c r="L83" s="126">
        <f t="shared" si="27"/>
        <v>147.5</v>
      </c>
    </row>
    <row r="84" spans="1:12" ht="21.75" customHeight="1">
      <c r="A84" s="123">
        <v>16</v>
      </c>
      <c r="B84" s="119"/>
      <c r="C84" s="108"/>
      <c r="D84" s="120"/>
      <c r="E84" s="120"/>
      <c r="F84" s="108"/>
      <c r="G84" s="108"/>
      <c r="H84" s="108"/>
      <c r="I84" s="24">
        <f t="shared" si="24"/>
        <v>0</v>
      </c>
      <c r="J84" s="12">
        <f t="shared" si="25"/>
        <v>0</v>
      </c>
      <c r="K84" s="12">
        <f t="shared" si="26"/>
        <v>0</v>
      </c>
      <c r="L84" s="126" t="e">
        <f t="shared" si="27"/>
        <v>#DIV/0!</v>
      </c>
    </row>
    <row r="85" spans="1:12">
      <c r="C85" s="5"/>
      <c r="K85" s="1"/>
    </row>
  </sheetData>
  <sortState ref="B71:L86">
    <sortCondition descending="1" ref="K71:K86"/>
  </sortState>
  <mergeCells count="5">
    <mergeCell ref="A1:M1"/>
    <mergeCell ref="B34:M35"/>
    <mergeCell ref="A37:F37"/>
    <mergeCell ref="A45:F45"/>
    <mergeCell ref="A66:F66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80"/>
  <sheetViews>
    <sheetView topLeftCell="A6" zoomScale="60" zoomScaleNormal="60" workbookViewId="0">
      <selection activeCell="A58" sqref="A58"/>
    </sheetView>
  </sheetViews>
  <sheetFormatPr defaultRowHeight="12.75" outlineLevelCol="1"/>
  <cols>
    <col min="1" max="1" width="9.42578125" style="1" bestFit="1" customWidth="1"/>
    <col min="2" max="2" width="44.85546875" bestFit="1" customWidth="1"/>
    <col min="3" max="3" width="11.7109375" style="1" customWidth="1" outlineLevel="1"/>
    <col min="4" max="4" width="11.7109375" style="5" customWidth="1"/>
    <col min="5" max="10" width="11.7109375" style="5" customWidth="1" outlineLevel="1"/>
    <col min="11" max="11" width="11.7109375" style="5" customWidth="1"/>
    <col min="12" max="13" width="11.7109375" style="1" customWidth="1"/>
    <col min="14" max="14" width="7.42578125" customWidth="1"/>
    <col min="15" max="15" width="3.7109375" customWidth="1"/>
    <col min="16" max="16" width="9.28515625" bestFit="1" customWidth="1"/>
    <col min="17" max="17" width="37.42578125" bestFit="1" customWidth="1"/>
    <col min="18" max="18" width="12.5703125" bestFit="1" customWidth="1"/>
    <col min="19" max="19" width="19.140625" bestFit="1" customWidth="1"/>
  </cols>
  <sheetData>
    <row r="1" spans="1:19" ht="35.25">
      <c r="A1" s="152" t="s">
        <v>118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9" ht="13.5" thickBot="1">
      <c r="R2" s="1"/>
      <c r="S2" s="1"/>
    </row>
    <row r="3" spans="1:19" ht="30.75" thickBot="1">
      <c r="A3" s="26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9</v>
      </c>
      <c r="J3" s="27" t="s">
        <v>12</v>
      </c>
      <c r="K3" s="27" t="s">
        <v>10</v>
      </c>
      <c r="L3" s="28" t="s">
        <v>13</v>
      </c>
      <c r="M3" s="29" t="s">
        <v>11</v>
      </c>
    </row>
    <row r="4" spans="1:19" s="11" customFormat="1" ht="24" customHeight="1">
      <c r="A4" s="30">
        <v>1</v>
      </c>
      <c r="B4" s="143" t="str">
        <f>B69</f>
        <v>Mārtiņš Vilnis</v>
      </c>
      <c r="C4" s="144" t="str">
        <f>C69</f>
        <v>08A</v>
      </c>
      <c r="D4" s="144">
        <f>D69</f>
        <v>0</v>
      </c>
      <c r="E4" s="144">
        <f>E69</f>
        <v>212</v>
      </c>
      <c r="F4" s="144">
        <f>F69</f>
        <v>202</v>
      </c>
      <c r="G4" s="144">
        <f>G69</f>
        <v>267</v>
      </c>
      <c r="H4" s="144">
        <f>H69</f>
        <v>244</v>
      </c>
      <c r="I4" s="144">
        <f>I69</f>
        <v>925</v>
      </c>
      <c r="J4" s="144">
        <f>J69</f>
        <v>0</v>
      </c>
      <c r="K4" s="144">
        <f>K69</f>
        <v>925</v>
      </c>
      <c r="L4" s="144">
        <f>L69</f>
        <v>231.25</v>
      </c>
      <c r="M4" s="32">
        <f>K4-K12</f>
        <v>175</v>
      </c>
    </row>
    <row r="5" spans="1:19" s="11" customFormat="1" ht="24" customHeight="1">
      <c r="A5" s="31">
        <v>2</v>
      </c>
      <c r="B5" s="143" t="str">
        <f>B70</f>
        <v>Artūrs Perepjolkins</v>
      </c>
      <c r="C5" s="144" t="str">
        <f>C70</f>
        <v>06B</v>
      </c>
      <c r="D5" s="144">
        <f>D70</f>
        <v>0</v>
      </c>
      <c r="E5" s="144">
        <f>E70</f>
        <v>213</v>
      </c>
      <c r="F5" s="144">
        <f>F70</f>
        <v>211</v>
      </c>
      <c r="G5" s="144">
        <f>G70</f>
        <v>221</v>
      </c>
      <c r="H5" s="144">
        <f>H70</f>
        <v>234</v>
      </c>
      <c r="I5" s="144">
        <f>I70</f>
        <v>879</v>
      </c>
      <c r="J5" s="144">
        <f>J70</f>
        <v>0</v>
      </c>
      <c r="K5" s="144">
        <f>K70</f>
        <v>879</v>
      </c>
      <c r="L5" s="144">
        <f>L70</f>
        <v>219.75</v>
      </c>
      <c r="M5" s="33">
        <f>K5-K12</f>
        <v>129</v>
      </c>
    </row>
    <row r="6" spans="1:19" s="11" customFormat="1" ht="24" customHeight="1">
      <c r="A6" s="31">
        <v>3</v>
      </c>
      <c r="B6" s="143" t="str">
        <f>B71</f>
        <v>Veronika Hudjakova</v>
      </c>
      <c r="C6" s="144" t="str">
        <f>C71</f>
        <v>10B</v>
      </c>
      <c r="D6" s="144">
        <f>D71</f>
        <v>8</v>
      </c>
      <c r="E6" s="144">
        <f>E71</f>
        <v>215</v>
      </c>
      <c r="F6" s="144">
        <f>F71</f>
        <v>161</v>
      </c>
      <c r="G6" s="144">
        <f>G71</f>
        <v>247</v>
      </c>
      <c r="H6" s="144">
        <f>H71</f>
        <v>223</v>
      </c>
      <c r="I6" s="144">
        <f>I71</f>
        <v>846</v>
      </c>
      <c r="J6" s="144">
        <f>J71</f>
        <v>32</v>
      </c>
      <c r="K6" s="144">
        <f>K71</f>
        <v>878</v>
      </c>
      <c r="L6" s="144">
        <f>L71</f>
        <v>211.5</v>
      </c>
      <c r="M6" s="34">
        <f>K6-K12</f>
        <v>128</v>
      </c>
    </row>
    <row r="7" spans="1:19" s="11" customFormat="1" ht="24" customHeight="1">
      <c r="A7" s="31">
        <v>4</v>
      </c>
      <c r="B7" s="143" t="str">
        <f>B72</f>
        <v>Peteris Cimdiņš</v>
      </c>
      <c r="C7" s="144" t="str">
        <f>C72</f>
        <v>09B</v>
      </c>
      <c r="D7" s="144">
        <f>D72</f>
        <v>0</v>
      </c>
      <c r="E7" s="144">
        <f>E72</f>
        <v>219</v>
      </c>
      <c r="F7" s="144">
        <f>F72</f>
        <v>223</v>
      </c>
      <c r="G7" s="144">
        <f>G72</f>
        <v>231</v>
      </c>
      <c r="H7" s="144">
        <f>H72</f>
        <v>173</v>
      </c>
      <c r="I7" s="144">
        <f>I72</f>
        <v>846</v>
      </c>
      <c r="J7" s="144">
        <f>J72</f>
        <v>0</v>
      </c>
      <c r="K7" s="144">
        <f>K72</f>
        <v>846</v>
      </c>
      <c r="L7" s="144">
        <f>L72</f>
        <v>211.5</v>
      </c>
      <c r="M7" s="34">
        <f>K7-K12</f>
        <v>96</v>
      </c>
    </row>
    <row r="8" spans="1:19" s="11" customFormat="1" ht="24" customHeight="1">
      <c r="A8" s="31">
        <v>5</v>
      </c>
      <c r="B8" s="143" t="str">
        <f>B73</f>
        <v>Andis Dārziņš</v>
      </c>
      <c r="C8" s="144" t="str">
        <f>C73</f>
        <v>08B</v>
      </c>
      <c r="D8" s="144">
        <f>D73</f>
        <v>0</v>
      </c>
      <c r="E8" s="144">
        <f>E73</f>
        <v>197</v>
      </c>
      <c r="F8" s="144">
        <f>F73</f>
        <v>231</v>
      </c>
      <c r="G8" s="144">
        <f>G73</f>
        <v>227</v>
      </c>
      <c r="H8" s="144">
        <f>H73</f>
        <v>180</v>
      </c>
      <c r="I8" s="144">
        <f>I73</f>
        <v>835</v>
      </c>
      <c r="J8" s="144">
        <f>J73</f>
        <v>0</v>
      </c>
      <c r="K8" s="144">
        <f>K73</f>
        <v>835</v>
      </c>
      <c r="L8" s="144">
        <f>L73</f>
        <v>208.75</v>
      </c>
      <c r="M8" s="34">
        <f>K8-K12</f>
        <v>85</v>
      </c>
    </row>
    <row r="9" spans="1:19" s="11" customFormat="1" ht="24" customHeight="1">
      <c r="A9" s="31">
        <v>6</v>
      </c>
      <c r="B9" s="143" t="str">
        <f>B74</f>
        <v>Dmitrijs Dumcevs</v>
      </c>
      <c r="C9" s="144" t="str">
        <f>C74</f>
        <v>09A</v>
      </c>
      <c r="D9" s="144">
        <f>D74</f>
        <v>0</v>
      </c>
      <c r="E9" s="144">
        <f>E74</f>
        <v>220</v>
      </c>
      <c r="F9" s="144">
        <f>F74</f>
        <v>202</v>
      </c>
      <c r="G9" s="144">
        <f>G74</f>
        <v>193</v>
      </c>
      <c r="H9" s="144">
        <f>H74</f>
        <v>185</v>
      </c>
      <c r="I9" s="144">
        <f>I74</f>
        <v>800</v>
      </c>
      <c r="J9" s="144">
        <f>J74</f>
        <v>0</v>
      </c>
      <c r="K9" s="144">
        <f>K74</f>
        <v>800</v>
      </c>
      <c r="L9" s="144">
        <f>L74</f>
        <v>200</v>
      </c>
      <c r="M9" s="34">
        <f>K9-K12</f>
        <v>50</v>
      </c>
    </row>
    <row r="10" spans="1:19" s="11" customFormat="1" ht="24" customHeight="1">
      <c r="A10" s="31">
        <v>7</v>
      </c>
      <c r="B10" s="143" t="str">
        <f>B75</f>
        <v>Vladislavs Saveļjevs</v>
      </c>
      <c r="C10" s="144" t="str">
        <f>C75</f>
        <v>05B</v>
      </c>
      <c r="D10" s="144">
        <f>D75</f>
        <v>0</v>
      </c>
      <c r="E10" s="144">
        <f>E75</f>
        <v>164</v>
      </c>
      <c r="F10" s="144">
        <f>F75</f>
        <v>174</v>
      </c>
      <c r="G10" s="144">
        <f>G75</f>
        <v>166</v>
      </c>
      <c r="H10" s="144">
        <f>H75</f>
        <v>247</v>
      </c>
      <c r="I10" s="144">
        <f>I75</f>
        <v>751</v>
      </c>
      <c r="J10" s="144">
        <f>J75</f>
        <v>0</v>
      </c>
      <c r="K10" s="144">
        <f>K75</f>
        <v>751</v>
      </c>
      <c r="L10" s="144">
        <f>L75</f>
        <v>187.75</v>
      </c>
      <c r="M10" s="34">
        <f>K10-K12</f>
        <v>1</v>
      </c>
    </row>
    <row r="11" spans="1:19" s="11" customFormat="1" ht="24" customHeight="1" thickBot="1">
      <c r="A11" s="137">
        <v>8</v>
      </c>
      <c r="B11" s="138" t="str">
        <f>B77</f>
        <v>Nikolajs Ļevikins</v>
      </c>
      <c r="C11" s="144" t="str">
        <f>C77</f>
        <v>07B</v>
      </c>
      <c r="D11" s="144">
        <f>D77</f>
        <v>0</v>
      </c>
      <c r="E11" s="144">
        <f>E77</f>
        <v>214</v>
      </c>
      <c r="F11" s="144">
        <f>F77</f>
        <v>158</v>
      </c>
      <c r="G11" s="144">
        <f>G77</f>
        <v>183</v>
      </c>
      <c r="H11" s="144">
        <f>H77</f>
        <v>195</v>
      </c>
      <c r="I11" s="144">
        <f>I77</f>
        <v>750</v>
      </c>
      <c r="J11" s="144">
        <f>J77</f>
        <v>0</v>
      </c>
      <c r="K11" s="144">
        <f>K77</f>
        <v>750</v>
      </c>
      <c r="L11" s="144">
        <f>L77</f>
        <v>187.5</v>
      </c>
      <c r="M11" s="35">
        <v>0</v>
      </c>
    </row>
    <row r="12" spans="1:19" s="11" customFormat="1" ht="24" customHeight="1" thickTop="1">
      <c r="A12" s="23">
        <v>9</v>
      </c>
      <c r="B12" s="143" t="str">
        <f>B76</f>
        <v>Vladimirs Pribiļevs</v>
      </c>
      <c r="C12" s="144" t="str">
        <f>C76</f>
        <v>05A</v>
      </c>
      <c r="D12" s="144">
        <f>D76</f>
        <v>0</v>
      </c>
      <c r="E12" s="144">
        <f>E76</f>
        <v>201</v>
      </c>
      <c r="F12" s="144">
        <f>F76</f>
        <v>179</v>
      </c>
      <c r="G12" s="144">
        <f>G76</f>
        <v>209</v>
      </c>
      <c r="H12" s="144">
        <f>H76</f>
        <v>161</v>
      </c>
      <c r="I12" s="144">
        <f>I76</f>
        <v>750</v>
      </c>
      <c r="J12" s="144">
        <f>J76</f>
        <v>0</v>
      </c>
      <c r="K12" s="144">
        <f>K76</f>
        <v>750</v>
      </c>
      <c r="L12" s="144">
        <f>L76</f>
        <v>187.5</v>
      </c>
      <c r="M12" s="24">
        <f>K11-K12</f>
        <v>0</v>
      </c>
    </row>
    <row r="13" spans="1:19" s="11" customFormat="1" ht="24" customHeight="1">
      <c r="A13" s="135">
        <v>10</v>
      </c>
      <c r="B13" s="143" t="str">
        <f>B78</f>
        <v>Jānis Zalītis</v>
      </c>
      <c r="C13" s="144" t="str">
        <f>C78</f>
        <v>07A</v>
      </c>
      <c r="D13" s="144">
        <f>D78</f>
        <v>0</v>
      </c>
      <c r="E13" s="144">
        <f>E78</f>
        <v>174</v>
      </c>
      <c r="F13" s="144">
        <f>F78</f>
        <v>189</v>
      </c>
      <c r="G13" s="144">
        <f>G78</f>
        <v>192</v>
      </c>
      <c r="H13" s="144">
        <f>H78</f>
        <v>175</v>
      </c>
      <c r="I13" s="144">
        <f>I78</f>
        <v>730</v>
      </c>
      <c r="J13" s="144">
        <f>J78</f>
        <v>0</v>
      </c>
      <c r="K13" s="144">
        <f>K78</f>
        <v>730</v>
      </c>
      <c r="L13" s="144">
        <f>L78</f>
        <v>182.5</v>
      </c>
      <c r="M13" s="24">
        <f>K13-K12</f>
        <v>-20</v>
      </c>
    </row>
    <row r="14" spans="1:19" s="11" customFormat="1" ht="24" customHeight="1">
      <c r="A14" s="23">
        <v>11</v>
      </c>
      <c r="B14" s="143" t="str">
        <f>B79</f>
        <v>Jurijs Dumcevs</v>
      </c>
      <c r="C14" s="144" t="str">
        <f>C79</f>
        <v>06A</v>
      </c>
      <c r="D14" s="144">
        <f>D79</f>
        <v>0</v>
      </c>
      <c r="E14" s="144">
        <f>E79</f>
        <v>170</v>
      </c>
      <c r="F14" s="144">
        <f>F79</f>
        <v>142</v>
      </c>
      <c r="G14" s="144">
        <f>G79</f>
        <v>142</v>
      </c>
      <c r="H14" s="144">
        <f>H79</f>
        <v>191</v>
      </c>
      <c r="I14" s="144">
        <f>I79</f>
        <v>645</v>
      </c>
      <c r="J14" s="144">
        <f>J79</f>
        <v>0</v>
      </c>
      <c r="K14" s="144">
        <f>K79</f>
        <v>645</v>
      </c>
      <c r="L14" s="144">
        <f>L79</f>
        <v>161.25</v>
      </c>
      <c r="M14" s="24">
        <f>K14-K12</f>
        <v>-105</v>
      </c>
    </row>
    <row r="15" spans="1:19" s="11" customFormat="1" ht="1.5" customHeight="1">
      <c r="A15" s="23">
        <v>12</v>
      </c>
      <c r="B15" s="143" t="e">
        <f>#REF!</f>
        <v>#REF!</v>
      </c>
      <c r="C15" s="144" t="e">
        <f>#REF!</f>
        <v>#REF!</v>
      </c>
      <c r="D15" s="144" t="e">
        <f>#REF!</f>
        <v>#REF!</v>
      </c>
      <c r="E15" s="144" t="e">
        <f>#REF!</f>
        <v>#REF!</v>
      </c>
      <c r="F15" s="144" t="e">
        <f>#REF!</f>
        <v>#REF!</v>
      </c>
      <c r="G15" s="144" t="e">
        <f>#REF!</f>
        <v>#REF!</v>
      </c>
      <c r="H15" s="144" t="e">
        <f>#REF!</f>
        <v>#REF!</v>
      </c>
      <c r="I15" s="144" t="e">
        <f>#REF!</f>
        <v>#REF!</v>
      </c>
      <c r="J15" s="144" t="e">
        <f>#REF!</f>
        <v>#REF!</v>
      </c>
      <c r="K15" s="144" t="e">
        <f>#REF!</f>
        <v>#REF!</v>
      </c>
      <c r="L15" s="144" t="e">
        <f>#REF!</f>
        <v>#REF!</v>
      </c>
      <c r="M15" s="24" t="e">
        <f>K15-K12</f>
        <v>#REF!</v>
      </c>
    </row>
    <row r="16" spans="1:19" s="11" customFormat="1" ht="20.25" hidden="1">
      <c r="A16" s="23">
        <v>13</v>
      </c>
      <c r="B16" s="143" t="e">
        <f>#REF!</f>
        <v>#REF!</v>
      </c>
      <c r="C16" s="144" t="e">
        <f>#REF!</f>
        <v>#REF!</v>
      </c>
      <c r="D16" s="144" t="e">
        <f>#REF!</f>
        <v>#REF!</v>
      </c>
      <c r="E16" s="144" t="e">
        <f>#REF!</f>
        <v>#REF!</v>
      </c>
      <c r="F16" s="144" t="e">
        <f>#REF!</f>
        <v>#REF!</v>
      </c>
      <c r="G16" s="144" t="e">
        <f>#REF!</f>
        <v>#REF!</v>
      </c>
      <c r="H16" s="144" t="e">
        <f>#REF!</f>
        <v>#REF!</v>
      </c>
      <c r="I16" s="144" t="e">
        <f>#REF!</f>
        <v>#REF!</v>
      </c>
      <c r="J16" s="144" t="e">
        <f>#REF!</f>
        <v>#REF!</v>
      </c>
      <c r="K16" s="144" t="e">
        <f>#REF!</f>
        <v>#REF!</v>
      </c>
      <c r="L16" s="144" t="e">
        <f>#REF!</f>
        <v>#REF!</v>
      </c>
      <c r="M16" s="24" t="e">
        <f>K16-K12</f>
        <v>#REF!</v>
      </c>
    </row>
    <row r="17" spans="1:18" s="11" customFormat="1" ht="20.25" hidden="1">
      <c r="A17" s="23">
        <v>14</v>
      </c>
      <c r="B17" s="143" t="e">
        <f>#REF!</f>
        <v>#REF!</v>
      </c>
      <c r="C17" s="144" t="e">
        <f>#REF!</f>
        <v>#REF!</v>
      </c>
      <c r="D17" s="144" t="e">
        <f>#REF!</f>
        <v>#REF!</v>
      </c>
      <c r="E17" s="144" t="e">
        <f>#REF!</f>
        <v>#REF!</v>
      </c>
      <c r="F17" s="144" t="e">
        <f>#REF!</f>
        <v>#REF!</v>
      </c>
      <c r="G17" s="144" t="e">
        <f>#REF!</f>
        <v>#REF!</v>
      </c>
      <c r="H17" s="144" t="e">
        <f>#REF!</f>
        <v>#REF!</v>
      </c>
      <c r="I17" s="144" t="e">
        <f>#REF!</f>
        <v>#REF!</v>
      </c>
      <c r="J17" s="144" t="e">
        <f>#REF!</f>
        <v>#REF!</v>
      </c>
      <c r="K17" s="144" t="e">
        <f>#REF!</f>
        <v>#REF!</v>
      </c>
      <c r="L17" s="144" t="e">
        <f>#REF!</f>
        <v>#REF!</v>
      </c>
      <c r="M17" s="24" t="e">
        <f>K17-K12</f>
        <v>#REF!</v>
      </c>
    </row>
    <row r="18" spans="1:18" s="11" customFormat="1" ht="20.25" hidden="1">
      <c r="A18" s="23">
        <v>15</v>
      </c>
      <c r="B18" s="143" t="e">
        <f>#REF!</f>
        <v>#REF!</v>
      </c>
      <c r="C18" s="144" t="e">
        <f>#REF!</f>
        <v>#REF!</v>
      </c>
      <c r="D18" s="144" t="e">
        <f>#REF!</f>
        <v>#REF!</v>
      </c>
      <c r="E18" s="144" t="e">
        <f>#REF!</f>
        <v>#REF!</v>
      </c>
      <c r="F18" s="144" t="e">
        <f>#REF!</f>
        <v>#REF!</v>
      </c>
      <c r="G18" s="144" t="e">
        <f>#REF!</f>
        <v>#REF!</v>
      </c>
      <c r="H18" s="144" t="e">
        <f>#REF!</f>
        <v>#REF!</v>
      </c>
      <c r="I18" s="144" t="e">
        <f>#REF!</f>
        <v>#REF!</v>
      </c>
      <c r="J18" s="144" t="e">
        <f>#REF!</f>
        <v>#REF!</v>
      </c>
      <c r="K18" s="144" t="e">
        <f>#REF!</f>
        <v>#REF!</v>
      </c>
      <c r="L18" s="144" t="e">
        <f>#REF!</f>
        <v>#REF!</v>
      </c>
      <c r="M18" s="24" t="e">
        <f>K18-K12</f>
        <v>#REF!</v>
      </c>
    </row>
    <row r="19" spans="1:18" s="11" customFormat="1" ht="20.25" hidden="1">
      <c r="A19" s="23">
        <v>16</v>
      </c>
      <c r="B19" s="143" t="e">
        <f>#REF!</f>
        <v>#REF!</v>
      </c>
      <c r="C19" s="143" t="e">
        <f>#REF!</f>
        <v>#REF!</v>
      </c>
      <c r="D19" s="143" t="e">
        <f>#REF!</f>
        <v>#REF!</v>
      </c>
      <c r="E19" s="143" t="e">
        <f>#REF!</f>
        <v>#REF!</v>
      </c>
      <c r="F19" s="143" t="e">
        <f>#REF!</f>
        <v>#REF!</v>
      </c>
      <c r="G19" s="143" t="e">
        <f>#REF!</f>
        <v>#REF!</v>
      </c>
      <c r="H19" s="143" t="e">
        <f>#REF!</f>
        <v>#REF!</v>
      </c>
      <c r="I19" s="143" t="e">
        <f>#REF!</f>
        <v>#REF!</v>
      </c>
      <c r="J19" s="143" t="e">
        <f>#REF!</f>
        <v>#REF!</v>
      </c>
      <c r="K19" s="143" t="e">
        <f>#REF!</f>
        <v>#REF!</v>
      </c>
      <c r="L19" s="143" t="e">
        <f>#REF!</f>
        <v>#REF!</v>
      </c>
      <c r="M19" s="24" t="e">
        <f>K19-K12</f>
        <v>#REF!</v>
      </c>
      <c r="O19"/>
      <c r="P19"/>
      <c r="Q19"/>
    </row>
    <row r="20" spans="1:18" s="11" customFormat="1" ht="20.25" hidden="1">
      <c r="A20" s="23">
        <v>17</v>
      </c>
      <c r="B20" s="143">
        <f>B80</f>
        <v>0</v>
      </c>
      <c r="C20" s="143">
        <f>C80</f>
        <v>0</v>
      </c>
      <c r="D20" s="143">
        <f>D80</f>
        <v>0</v>
      </c>
      <c r="E20" s="143">
        <f>E80</f>
        <v>0</v>
      </c>
      <c r="F20" s="143">
        <f>F80</f>
        <v>0</v>
      </c>
      <c r="G20" s="143">
        <f>G80</f>
        <v>0</v>
      </c>
      <c r="H20" s="143">
        <f>H80</f>
        <v>0</v>
      </c>
      <c r="I20" s="143">
        <f>I80</f>
        <v>0</v>
      </c>
      <c r="J20" s="143">
        <f>J80</f>
        <v>0</v>
      </c>
      <c r="K20" s="143">
        <f>K80</f>
        <v>0</v>
      </c>
      <c r="L20" s="143">
        <f>L80</f>
        <v>0</v>
      </c>
      <c r="M20" s="24">
        <f>K20-K9</f>
        <v>-800</v>
      </c>
      <c r="O20"/>
      <c r="P20"/>
      <c r="Q20"/>
      <c r="R20"/>
    </row>
    <row r="21" spans="1:18" s="11" customFormat="1" ht="20.25" hidden="1">
      <c r="A21" s="23">
        <v>18</v>
      </c>
      <c r="B21" s="143">
        <f t="shared" ref="B21:L24" si="0">B81</f>
        <v>0</v>
      </c>
      <c r="C21" s="143">
        <f t="shared" si="0"/>
        <v>0</v>
      </c>
      <c r="D21" s="143">
        <f t="shared" si="0"/>
        <v>0</v>
      </c>
      <c r="E21" s="143">
        <f t="shared" si="0"/>
        <v>0</v>
      </c>
      <c r="F21" s="143">
        <f t="shared" si="0"/>
        <v>0</v>
      </c>
      <c r="G21" s="143">
        <f t="shared" si="0"/>
        <v>0</v>
      </c>
      <c r="H21" s="143">
        <f t="shared" si="0"/>
        <v>0</v>
      </c>
      <c r="I21" s="143">
        <f t="shared" si="0"/>
        <v>0</v>
      </c>
      <c r="J21" s="143">
        <f t="shared" si="0"/>
        <v>0</v>
      </c>
      <c r="K21" s="143">
        <f t="shared" si="0"/>
        <v>0</v>
      </c>
      <c r="L21" s="143">
        <f t="shared" si="0"/>
        <v>0</v>
      </c>
      <c r="M21" s="24">
        <f t="shared" ref="M21:M28" si="1">K21-K9</f>
        <v>-800</v>
      </c>
      <c r="O21"/>
      <c r="P21"/>
      <c r="Q21"/>
      <c r="R21"/>
    </row>
    <row r="22" spans="1:18" s="11" customFormat="1" ht="1.5" hidden="1" customHeight="1">
      <c r="A22" s="23">
        <v>19</v>
      </c>
      <c r="B22" s="143">
        <f t="shared" si="0"/>
        <v>0</v>
      </c>
      <c r="C22" s="143">
        <f t="shared" si="0"/>
        <v>0</v>
      </c>
      <c r="D22" s="143">
        <f t="shared" si="0"/>
        <v>0</v>
      </c>
      <c r="E22" s="143">
        <f t="shared" si="0"/>
        <v>0</v>
      </c>
      <c r="F22" s="143">
        <f t="shared" si="0"/>
        <v>0</v>
      </c>
      <c r="G22" s="143">
        <f t="shared" si="0"/>
        <v>0</v>
      </c>
      <c r="H22" s="143">
        <f t="shared" si="0"/>
        <v>0</v>
      </c>
      <c r="I22" s="143">
        <f t="shared" si="0"/>
        <v>0</v>
      </c>
      <c r="J22" s="143">
        <f t="shared" si="0"/>
        <v>0</v>
      </c>
      <c r="K22" s="143">
        <f t="shared" si="0"/>
        <v>0</v>
      </c>
      <c r="L22" s="143">
        <f t="shared" si="0"/>
        <v>0</v>
      </c>
      <c r="M22" s="24">
        <f t="shared" si="1"/>
        <v>-751</v>
      </c>
      <c r="O22"/>
      <c r="P22"/>
      <c r="Q22"/>
      <c r="R22"/>
    </row>
    <row r="23" spans="1:18" s="11" customFormat="1" ht="20.25" hidden="1">
      <c r="A23" s="23">
        <v>20</v>
      </c>
      <c r="B23" s="143">
        <f t="shared" si="0"/>
        <v>0</v>
      </c>
      <c r="C23" s="143">
        <f t="shared" si="0"/>
        <v>0</v>
      </c>
      <c r="D23" s="143">
        <f t="shared" si="0"/>
        <v>0</v>
      </c>
      <c r="E23" s="143">
        <f t="shared" si="0"/>
        <v>0</v>
      </c>
      <c r="F23" s="143">
        <f t="shared" si="0"/>
        <v>0</v>
      </c>
      <c r="G23" s="143">
        <f t="shared" si="0"/>
        <v>0</v>
      </c>
      <c r="H23" s="143">
        <f t="shared" si="0"/>
        <v>0</v>
      </c>
      <c r="I23" s="143">
        <f t="shared" si="0"/>
        <v>0</v>
      </c>
      <c r="J23" s="143">
        <f t="shared" si="0"/>
        <v>0</v>
      </c>
      <c r="K23" s="143">
        <f t="shared" si="0"/>
        <v>0</v>
      </c>
      <c r="L23" s="143">
        <f t="shared" si="0"/>
        <v>0</v>
      </c>
      <c r="M23" s="24">
        <f>K23-K12</f>
        <v>-750</v>
      </c>
      <c r="O23"/>
      <c r="P23"/>
      <c r="Q23"/>
      <c r="R23"/>
    </row>
    <row r="24" spans="1:18" s="11" customFormat="1" ht="20.25" hidden="1">
      <c r="A24" s="23">
        <v>21</v>
      </c>
      <c r="B24" s="143">
        <f t="shared" si="0"/>
        <v>0</v>
      </c>
      <c r="C24" s="143">
        <f t="shared" si="0"/>
        <v>0</v>
      </c>
      <c r="D24" s="143">
        <f t="shared" si="0"/>
        <v>0</v>
      </c>
      <c r="E24" s="143">
        <f t="shared" si="0"/>
        <v>0</v>
      </c>
      <c r="F24" s="143">
        <f t="shared" si="0"/>
        <v>0</v>
      </c>
      <c r="G24" s="143">
        <f t="shared" si="0"/>
        <v>0</v>
      </c>
      <c r="H24" s="143">
        <f t="shared" si="0"/>
        <v>0</v>
      </c>
      <c r="I24" s="143">
        <f t="shared" si="0"/>
        <v>0</v>
      </c>
      <c r="J24" s="143">
        <f t="shared" si="0"/>
        <v>0</v>
      </c>
      <c r="K24" s="143">
        <f t="shared" si="0"/>
        <v>0</v>
      </c>
      <c r="L24" s="143">
        <f t="shared" si="0"/>
        <v>0</v>
      </c>
      <c r="M24" s="24">
        <f>K24-K11</f>
        <v>-750</v>
      </c>
      <c r="O24"/>
      <c r="P24"/>
      <c r="Q24"/>
      <c r="R24"/>
    </row>
    <row r="25" spans="1:18" s="11" customFormat="1" ht="20.25" hidden="1">
      <c r="A25" s="23">
        <v>22</v>
      </c>
      <c r="B25" s="25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24">
        <f t="shared" si="1"/>
        <v>-730</v>
      </c>
      <c r="O25"/>
      <c r="P25"/>
      <c r="Q25"/>
      <c r="R25"/>
    </row>
    <row r="26" spans="1:18" s="11" customFormat="1" ht="20.25" hidden="1">
      <c r="A26" s="23">
        <v>23</v>
      </c>
      <c r="B26" s="25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24">
        <f t="shared" si="1"/>
        <v>-645</v>
      </c>
      <c r="O26"/>
      <c r="P26"/>
      <c r="Q26"/>
      <c r="R26"/>
    </row>
    <row r="27" spans="1:18" ht="20.25" hidden="1">
      <c r="A27" s="23">
        <v>24</v>
      </c>
      <c r="B27" s="25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24" t="e">
        <f t="shared" si="1"/>
        <v>#REF!</v>
      </c>
    </row>
    <row r="28" spans="1:18" ht="20.25" hidden="1">
      <c r="A28" s="23">
        <v>25</v>
      </c>
      <c r="B28" s="2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24" t="e">
        <f t="shared" si="1"/>
        <v>#REF!</v>
      </c>
    </row>
    <row r="29" spans="1:18" ht="20.25" hidden="1">
      <c r="A29" s="23">
        <v>26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8" ht="20.25" hidden="1">
      <c r="A30" s="23">
        <v>27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8" ht="20.25" hidden="1">
      <c r="A31" s="23">
        <v>33</v>
      </c>
      <c r="B31" s="25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18" ht="20.25" hidden="1">
      <c r="A32" s="23">
        <v>34</v>
      </c>
      <c r="B32" s="25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spans="1:13" ht="20.25" hidden="1">
      <c r="A33" s="23">
        <v>35</v>
      </c>
      <c r="B33" s="25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</row>
    <row r="34" spans="1:13">
      <c r="B34" s="155" t="s">
        <v>14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</row>
    <row r="35" spans="1:13"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</row>
    <row r="36" spans="1:13" ht="13.5" thickBot="1"/>
    <row r="37" spans="1:13" ht="24" thickBot="1">
      <c r="A37" s="149" t="s">
        <v>60</v>
      </c>
      <c r="B37" s="150"/>
      <c r="C37" s="150"/>
      <c r="D37" s="150"/>
      <c r="E37" s="150"/>
      <c r="F37" s="151"/>
    </row>
    <row r="38" spans="1:13" ht="24.75" customHeight="1" thickBot="1">
      <c r="A38" s="18" t="s">
        <v>0</v>
      </c>
      <c r="B38" s="22" t="s">
        <v>1</v>
      </c>
      <c r="C38" s="19" t="s">
        <v>2</v>
      </c>
      <c r="D38" s="19" t="s">
        <v>3</v>
      </c>
      <c r="E38" s="19" t="s">
        <v>22</v>
      </c>
      <c r="F38" s="20" t="s">
        <v>10</v>
      </c>
    </row>
    <row r="39" spans="1:13" ht="24.75" customHeight="1" thickBot="1">
      <c r="A39" s="38">
        <v>1</v>
      </c>
      <c r="B39" s="132" t="str">
        <f>B12</f>
        <v>Vladimirs Pribiļevs</v>
      </c>
      <c r="C39" s="133" t="s">
        <v>121</v>
      </c>
      <c r="D39" s="134">
        <v>0</v>
      </c>
      <c r="E39" s="133">
        <v>192</v>
      </c>
      <c r="F39" s="71">
        <f>E39+D39</f>
        <v>192</v>
      </c>
    </row>
    <row r="40" spans="1:13" ht="24.75" customHeight="1" thickBot="1">
      <c r="A40" s="39">
        <v>2</v>
      </c>
      <c r="B40" s="132" t="str">
        <f t="shared" ref="B40:B41" si="2">B13</f>
        <v>Jānis Zalītis</v>
      </c>
      <c r="C40" s="133" t="s">
        <v>122</v>
      </c>
      <c r="D40" s="134">
        <v>0</v>
      </c>
      <c r="E40" s="133">
        <v>171</v>
      </c>
      <c r="F40" s="71">
        <f>E40+D40</f>
        <v>171</v>
      </c>
    </row>
    <row r="41" spans="1:13" ht="24.75" customHeight="1" thickTop="1" thickBot="1">
      <c r="A41" s="21">
        <v>3</v>
      </c>
      <c r="B41" s="132" t="str">
        <f t="shared" si="2"/>
        <v>Jurijs Dumcevs</v>
      </c>
      <c r="C41" s="133" t="s">
        <v>123</v>
      </c>
      <c r="D41" s="134">
        <v>0</v>
      </c>
      <c r="E41" s="133">
        <v>137</v>
      </c>
      <c r="F41" s="71">
        <f>E41+D41</f>
        <v>137</v>
      </c>
    </row>
    <row r="42" spans="1:13" ht="18.75" hidden="1" thickBot="1">
      <c r="A42" s="17">
        <v>4</v>
      </c>
      <c r="B42" s="132"/>
      <c r="C42" s="133"/>
      <c r="D42" s="134"/>
      <c r="E42" s="133"/>
      <c r="F42" s="71">
        <f>E42+D42</f>
        <v>0</v>
      </c>
    </row>
    <row r="43" spans="1:13" ht="18.75" hidden="1" thickBot="1">
      <c r="A43" s="21">
        <v>5</v>
      </c>
      <c r="B43" s="132"/>
      <c r="C43" s="133"/>
      <c r="D43" s="134"/>
      <c r="E43" s="133"/>
      <c r="F43" s="71">
        <f t="shared" ref="F43" si="3">E43+D43</f>
        <v>0</v>
      </c>
    </row>
    <row r="44" spans="1:13" ht="16.5" thickBot="1">
      <c r="A44" s="17"/>
      <c r="B44" s="129"/>
      <c r="C44" s="130"/>
      <c r="D44" s="131"/>
      <c r="E44" s="130"/>
      <c r="F44" s="130"/>
    </row>
    <row r="45" spans="1:13" ht="24" thickBot="1">
      <c r="A45" s="149" t="s">
        <v>62</v>
      </c>
      <c r="B45" s="150"/>
      <c r="C45" s="150"/>
      <c r="D45" s="150"/>
      <c r="E45" s="150"/>
      <c r="F45" s="151"/>
    </row>
    <row r="46" spans="1:13" ht="13.5" thickBot="1"/>
    <row r="47" spans="1:13" ht="20.25">
      <c r="A47" s="13" t="s">
        <v>0</v>
      </c>
      <c r="B47" s="9" t="s">
        <v>1</v>
      </c>
      <c r="C47" s="9" t="s">
        <v>3</v>
      </c>
      <c r="D47" s="9" t="s">
        <v>57</v>
      </c>
      <c r="E47" s="78" t="s">
        <v>59</v>
      </c>
      <c r="F47" s="10" t="s">
        <v>10</v>
      </c>
      <c r="G47" s="127" t="s">
        <v>104</v>
      </c>
    </row>
    <row r="48" spans="1:13" ht="25.5">
      <c r="A48" s="14">
        <v>1</v>
      </c>
      <c r="B48" s="58" t="str">
        <f>B57</f>
        <v>Artūrs Perepjolkins</v>
      </c>
      <c r="C48" s="65">
        <v>0</v>
      </c>
      <c r="D48" s="65">
        <v>233</v>
      </c>
      <c r="E48" s="79"/>
      <c r="F48" s="50">
        <f>SUM(C48:E48)</f>
        <v>233</v>
      </c>
      <c r="G48" s="127">
        <v>9</v>
      </c>
    </row>
    <row r="49" spans="1:7" ht="25.5">
      <c r="A49" s="14">
        <v>2</v>
      </c>
      <c r="B49" s="58" t="str">
        <f>B55</f>
        <v>Nikolajs Ļevikins</v>
      </c>
      <c r="C49" s="65">
        <v>0</v>
      </c>
      <c r="D49" s="65">
        <v>225</v>
      </c>
      <c r="E49" s="79"/>
      <c r="F49" s="50">
        <f>SUM(C49:E49)</f>
        <v>225</v>
      </c>
      <c r="G49" s="127">
        <v>7</v>
      </c>
    </row>
    <row r="50" spans="1:7" ht="25.5">
      <c r="A50" s="14">
        <v>3</v>
      </c>
      <c r="B50" s="58" t="str">
        <f>B54</f>
        <v>Dmitrijs Dumcevs</v>
      </c>
      <c r="C50" s="65">
        <v>0</v>
      </c>
      <c r="D50" s="65">
        <v>182</v>
      </c>
      <c r="E50" s="79"/>
      <c r="F50" s="50">
        <f>SUM(C50:E50)</f>
        <v>182</v>
      </c>
      <c r="G50" s="127">
        <v>6</v>
      </c>
    </row>
    <row r="51" spans="1:7" ht="26.25" thickBot="1">
      <c r="A51" s="15">
        <v>4</v>
      </c>
      <c r="B51" s="56" t="str">
        <f>B56</f>
        <v>Vladislavs Saveļjevs</v>
      </c>
      <c r="C51" s="67">
        <v>0</v>
      </c>
      <c r="D51" s="67">
        <v>171</v>
      </c>
      <c r="E51" s="80"/>
      <c r="F51" s="68">
        <f>SUM(C51:E51)</f>
        <v>171</v>
      </c>
      <c r="G51" s="127">
        <v>8</v>
      </c>
    </row>
    <row r="52" spans="1:7" ht="21" thickBot="1">
      <c r="A52" s="7"/>
      <c r="B52" s="8"/>
      <c r="C52" s="40"/>
      <c r="D52" s="40"/>
      <c r="E52" s="8"/>
      <c r="F52" s="8"/>
      <c r="G52" s="127"/>
    </row>
    <row r="53" spans="1:7" ht="20.25">
      <c r="A53" s="13" t="s">
        <v>0</v>
      </c>
      <c r="B53" s="9" t="s">
        <v>1</v>
      </c>
      <c r="C53" s="9" t="s">
        <v>3</v>
      </c>
      <c r="D53" s="9" t="s">
        <v>57</v>
      </c>
      <c r="E53" s="9" t="s">
        <v>58</v>
      </c>
      <c r="F53" s="10" t="s">
        <v>10</v>
      </c>
      <c r="G53" s="127" t="s">
        <v>104</v>
      </c>
    </row>
    <row r="54" spans="1:7" ht="25.5">
      <c r="A54" s="14"/>
      <c r="B54" s="58" t="str">
        <f>B74</f>
        <v>Dmitrijs Dumcevs</v>
      </c>
      <c r="C54" s="139">
        <v>0</v>
      </c>
      <c r="D54" s="139">
        <v>256</v>
      </c>
      <c r="E54" s="140">
        <v>223</v>
      </c>
      <c r="F54" s="141">
        <f>SUM(E54+C54+C54+D54)</f>
        <v>479</v>
      </c>
      <c r="G54" s="127">
        <v>7</v>
      </c>
    </row>
    <row r="55" spans="1:7" ht="25.5">
      <c r="A55" s="14"/>
      <c r="B55" s="58" t="str">
        <f>B11</f>
        <v>Nikolajs Ļevikins</v>
      </c>
      <c r="C55" s="139">
        <v>0</v>
      </c>
      <c r="D55" s="139">
        <v>226</v>
      </c>
      <c r="E55" s="140">
        <v>233</v>
      </c>
      <c r="F55" s="141">
        <f>SUM(E55+C55+C55+D55)</f>
        <v>459</v>
      </c>
      <c r="G55" s="127">
        <v>8</v>
      </c>
    </row>
    <row r="56" spans="1:7" ht="25.5">
      <c r="A56" s="14"/>
      <c r="B56" s="58" t="str">
        <f>B75</f>
        <v>Vladislavs Saveļjevs</v>
      </c>
      <c r="C56" s="139">
        <v>0</v>
      </c>
      <c r="D56" s="139">
        <v>213</v>
      </c>
      <c r="E56" s="140">
        <v>224</v>
      </c>
      <c r="F56" s="141">
        <f>SUM(E56+C56+C56+D56)</f>
        <v>437</v>
      </c>
      <c r="G56" s="127">
        <v>8</v>
      </c>
    </row>
    <row r="57" spans="1:7" ht="25.5">
      <c r="A57" s="142"/>
      <c r="B57" s="58" t="str">
        <f>B70</f>
        <v>Artūrs Perepjolkins</v>
      </c>
      <c r="C57" s="139">
        <v>0</v>
      </c>
      <c r="D57" s="139">
        <v>196</v>
      </c>
      <c r="E57" s="140">
        <v>224</v>
      </c>
      <c r="F57" s="141">
        <f>SUM(E57+C57+C57+D57)</f>
        <v>420</v>
      </c>
      <c r="G57" s="127">
        <v>5</v>
      </c>
    </row>
    <row r="58" spans="1:7" ht="25.5">
      <c r="A58" s="142" t="s">
        <v>56</v>
      </c>
      <c r="B58" s="58" t="str">
        <f>B39</f>
        <v>Vladimirs Pribiļevs</v>
      </c>
      <c r="C58" s="139">
        <v>0</v>
      </c>
      <c r="D58" s="139">
        <v>206</v>
      </c>
      <c r="E58" s="140">
        <v>202</v>
      </c>
      <c r="F58" s="141">
        <f>SUM(E58+C58+C58+D58)</f>
        <v>408</v>
      </c>
      <c r="G58" s="127">
        <v>9</v>
      </c>
    </row>
    <row r="59" spans="1:7" ht="25.5">
      <c r="A59" s="142" t="s">
        <v>17</v>
      </c>
      <c r="B59" s="58" t="str">
        <f>B72</f>
        <v>Peteris Cimdiņš</v>
      </c>
      <c r="C59" s="139">
        <v>0</v>
      </c>
      <c r="D59" s="139">
        <v>226</v>
      </c>
      <c r="E59" s="140">
        <v>181</v>
      </c>
      <c r="F59" s="141">
        <f>SUM(E59+C59+C59+D59)</f>
        <v>407</v>
      </c>
      <c r="G59" s="127">
        <v>6</v>
      </c>
    </row>
    <row r="60" spans="1:7" ht="25.5">
      <c r="A60" s="142" t="s">
        <v>18</v>
      </c>
      <c r="B60" s="58" t="str">
        <f>B73</f>
        <v>Andis Dārziņš</v>
      </c>
      <c r="C60" s="139">
        <v>0</v>
      </c>
      <c r="D60" s="139">
        <v>196</v>
      </c>
      <c r="E60" s="140">
        <v>194</v>
      </c>
      <c r="F60" s="141">
        <f>SUM(E60+C60+C60+D60)</f>
        <v>390</v>
      </c>
      <c r="G60" s="127">
        <v>7</v>
      </c>
    </row>
    <row r="61" spans="1:7" ht="25.5">
      <c r="A61" s="142" t="s">
        <v>16</v>
      </c>
      <c r="B61" s="58" t="str">
        <f>B71</f>
        <v>Veronika Hudjakova</v>
      </c>
      <c r="C61" s="139">
        <v>8</v>
      </c>
      <c r="D61" s="139">
        <v>154</v>
      </c>
      <c r="E61" s="140">
        <v>202</v>
      </c>
      <c r="F61" s="141">
        <f>SUM(E61+C61+C61+D61)</f>
        <v>372</v>
      </c>
      <c r="G61" s="127">
        <v>6</v>
      </c>
    </row>
    <row r="62" spans="1:7" ht="25.5">
      <c r="A62" s="142" t="s">
        <v>54</v>
      </c>
      <c r="B62" s="58" t="str">
        <f>B40</f>
        <v>Jānis Zalītis</v>
      </c>
      <c r="C62" s="139">
        <v>0</v>
      </c>
      <c r="D62" s="139">
        <v>202</v>
      </c>
      <c r="E62" s="140">
        <v>152</v>
      </c>
      <c r="F62" s="141">
        <f>SUM(E62+C62+C62+D62)</f>
        <v>354</v>
      </c>
      <c r="G62" s="127">
        <v>9</v>
      </c>
    </row>
    <row r="63" spans="1:7" ht="26.25" thickBot="1">
      <c r="A63" s="37" t="s">
        <v>55</v>
      </c>
      <c r="B63" s="56" t="str">
        <f>B69</f>
        <v>Mārtiņš Vilnis</v>
      </c>
      <c r="C63" s="66">
        <v>0</v>
      </c>
      <c r="D63" s="66">
        <v>154</v>
      </c>
      <c r="E63" s="57">
        <v>170</v>
      </c>
      <c r="F63" s="82">
        <f>SUM(E63+C63+C63+D63)</f>
        <v>324</v>
      </c>
      <c r="G63" s="127">
        <v>5</v>
      </c>
    </row>
    <row r="65" spans="1:13" ht="13.5" thickBot="1"/>
    <row r="66" spans="1:13" ht="24" thickBot="1">
      <c r="A66" s="149" t="s">
        <v>66</v>
      </c>
      <c r="B66" s="150"/>
      <c r="C66" s="150"/>
      <c r="D66" s="150"/>
      <c r="E66" s="150"/>
      <c r="F66" s="151"/>
    </row>
    <row r="67" spans="1:13" ht="13.5" thickBot="1"/>
    <row r="68" spans="1:13" ht="31.5">
      <c r="A68" s="13" t="s">
        <v>0</v>
      </c>
      <c r="B68" s="9" t="s">
        <v>1</v>
      </c>
      <c r="C68" s="122" t="s">
        <v>2</v>
      </c>
      <c r="D68" s="122" t="s">
        <v>3</v>
      </c>
      <c r="E68" s="122" t="s">
        <v>4</v>
      </c>
      <c r="F68" s="122" t="s">
        <v>5</v>
      </c>
      <c r="G68" s="122" t="s">
        <v>6</v>
      </c>
      <c r="H68" s="122" t="s">
        <v>7</v>
      </c>
      <c r="I68" s="9" t="s">
        <v>9</v>
      </c>
      <c r="J68" s="9" t="s">
        <v>12</v>
      </c>
      <c r="K68" s="9" t="s">
        <v>10</v>
      </c>
      <c r="L68" s="10" t="s">
        <v>13</v>
      </c>
      <c r="M68"/>
    </row>
    <row r="69" spans="1:13" ht="18">
      <c r="A69" s="123">
        <v>1</v>
      </c>
      <c r="B69" s="119" t="s">
        <v>24</v>
      </c>
      <c r="C69" s="108" t="s">
        <v>37</v>
      </c>
      <c r="D69" s="120">
        <v>0</v>
      </c>
      <c r="E69" s="120">
        <v>212</v>
      </c>
      <c r="F69" s="108">
        <v>202</v>
      </c>
      <c r="G69" s="108">
        <v>267</v>
      </c>
      <c r="H69" s="108">
        <v>244</v>
      </c>
      <c r="I69" s="24">
        <f>SUM(E69:H69)</f>
        <v>925</v>
      </c>
      <c r="J69" s="12">
        <f>D69*(COUNT(E69:H69))</f>
        <v>0</v>
      </c>
      <c r="K69" s="12">
        <f>SUM(I69:J69)</f>
        <v>925</v>
      </c>
      <c r="L69" s="126">
        <f>(AVERAGE(E69:H69))</f>
        <v>231.25</v>
      </c>
    </row>
    <row r="70" spans="1:13" ht="18">
      <c r="A70" s="123">
        <v>2</v>
      </c>
      <c r="B70" s="119" t="s">
        <v>23</v>
      </c>
      <c r="C70" s="121" t="s">
        <v>27</v>
      </c>
      <c r="D70" s="120">
        <v>0</v>
      </c>
      <c r="E70" s="120">
        <v>213</v>
      </c>
      <c r="F70" s="108">
        <v>211</v>
      </c>
      <c r="G70" s="108">
        <v>221</v>
      </c>
      <c r="H70" s="108">
        <v>234</v>
      </c>
      <c r="I70" s="24">
        <f>SUM(E70:H70)</f>
        <v>879</v>
      </c>
      <c r="J70" s="12">
        <f>D70*(COUNT(E70:H70))</f>
        <v>0</v>
      </c>
      <c r="K70" s="12">
        <f>SUM(I70:J70)</f>
        <v>879</v>
      </c>
      <c r="L70" s="126">
        <f>(AVERAGE(E70:H70))</f>
        <v>219.75</v>
      </c>
    </row>
    <row r="71" spans="1:13" ht="18">
      <c r="A71" s="123">
        <v>3</v>
      </c>
      <c r="B71" s="119" t="s">
        <v>102</v>
      </c>
      <c r="C71" s="108" t="s">
        <v>32</v>
      </c>
      <c r="D71" s="120">
        <v>8</v>
      </c>
      <c r="E71" s="120">
        <v>215</v>
      </c>
      <c r="F71" s="108">
        <v>161</v>
      </c>
      <c r="G71" s="108">
        <v>247</v>
      </c>
      <c r="H71" s="108">
        <v>223</v>
      </c>
      <c r="I71" s="24">
        <f>SUM(E71:H71)</f>
        <v>846</v>
      </c>
      <c r="J71" s="12">
        <f>D71*(COUNT(E71:H71))</f>
        <v>32</v>
      </c>
      <c r="K71" s="12">
        <f>SUM(I71:J71)</f>
        <v>878</v>
      </c>
      <c r="L71" s="126">
        <f>(AVERAGE(E71:H71))</f>
        <v>211.5</v>
      </c>
    </row>
    <row r="72" spans="1:13" ht="18">
      <c r="A72" s="123">
        <v>4</v>
      </c>
      <c r="B72" s="119" t="s">
        <v>49</v>
      </c>
      <c r="C72" s="108" t="s">
        <v>34</v>
      </c>
      <c r="D72" s="120">
        <v>0</v>
      </c>
      <c r="E72" s="120">
        <v>219</v>
      </c>
      <c r="F72" s="108">
        <v>223</v>
      </c>
      <c r="G72" s="108">
        <v>231</v>
      </c>
      <c r="H72" s="108">
        <v>173</v>
      </c>
      <c r="I72" s="24">
        <f>SUM(E72:H72)</f>
        <v>846</v>
      </c>
      <c r="J72" s="12">
        <f>D72*(COUNT(E72:H72))</f>
        <v>0</v>
      </c>
      <c r="K72" s="24">
        <f>SUM(I72:J72)</f>
        <v>846</v>
      </c>
      <c r="L72" s="126">
        <f>(AVERAGE(E72:H72))</f>
        <v>211.5</v>
      </c>
    </row>
    <row r="73" spans="1:13" ht="18">
      <c r="A73" s="123">
        <v>5</v>
      </c>
      <c r="B73" s="119" t="s">
        <v>80</v>
      </c>
      <c r="C73" s="108" t="s">
        <v>33</v>
      </c>
      <c r="D73" s="120">
        <v>0</v>
      </c>
      <c r="E73" s="120">
        <v>197</v>
      </c>
      <c r="F73" s="108">
        <v>231</v>
      </c>
      <c r="G73" s="108">
        <v>227</v>
      </c>
      <c r="H73" s="108">
        <v>180</v>
      </c>
      <c r="I73" s="24">
        <f>SUM(E73:H73)</f>
        <v>835</v>
      </c>
      <c r="J73" s="12">
        <f>D73*(COUNT(E73:H73))</f>
        <v>0</v>
      </c>
      <c r="K73" s="12">
        <f>SUM(I73:J73)</f>
        <v>835</v>
      </c>
      <c r="L73" s="126">
        <f>(AVERAGE(E73:H73))</f>
        <v>208.75</v>
      </c>
    </row>
    <row r="74" spans="1:13" ht="18">
      <c r="A74" s="123">
        <v>6</v>
      </c>
      <c r="B74" s="119" t="s">
        <v>119</v>
      </c>
      <c r="C74" s="108" t="s">
        <v>36</v>
      </c>
      <c r="D74" s="120">
        <v>0</v>
      </c>
      <c r="E74" s="120">
        <v>220</v>
      </c>
      <c r="F74" s="108">
        <v>202</v>
      </c>
      <c r="G74" s="108">
        <v>193</v>
      </c>
      <c r="H74" s="108">
        <v>185</v>
      </c>
      <c r="I74" s="24">
        <f>SUM(E74:H74)</f>
        <v>800</v>
      </c>
      <c r="J74" s="12">
        <f>D74*(COUNT(E74:H74))</f>
        <v>0</v>
      </c>
      <c r="K74" s="12">
        <f>SUM(I74:J74)</f>
        <v>800</v>
      </c>
      <c r="L74" s="126">
        <f>(AVERAGE(E74:H74))</f>
        <v>200</v>
      </c>
    </row>
    <row r="75" spans="1:13" ht="18">
      <c r="A75" s="123">
        <v>7</v>
      </c>
      <c r="B75" s="119" t="s">
        <v>48</v>
      </c>
      <c r="C75" s="108" t="s">
        <v>39</v>
      </c>
      <c r="D75" s="120">
        <v>0</v>
      </c>
      <c r="E75" s="120">
        <v>164</v>
      </c>
      <c r="F75" s="108">
        <v>174</v>
      </c>
      <c r="G75" s="108">
        <v>166</v>
      </c>
      <c r="H75" s="108">
        <v>247</v>
      </c>
      <c r="I75" s="24">
        <f>SUM(E75:H75)</f>
        <v>751</v>
      </c>
      <c r="J75" s="12">
        <f>D75*(COUNT(E75:H75))</f>
        <v>0</v>
      </c>
      <c r="K75" s="12">
        <f>SUM(I75:J75)</f>
        <v>751</v>
      </c>
      <c r="L75" s="126">
        <f>(AVERAGE(E75:H75))</f>
        <v>187.75</v>
      </c>
    </row>
    <row r="76" spans="1:13" ht="18">
      <c r="A76" s="123">
        <v>8</v>
      </c>
      <c r="B76" s="119" t="s">
        <v>77</v>
      </c>
      <c r="C76" s="108" t="s">
        <v>29</v>
      </c>
      <c r="D76" s="120">
        <v>0</v>
      </c>
      <c r="E76" s="120">
        <v>201</v>
      </c>
      <c r="F76" s="108">
        <v>179</v>
      </c>
      <c r="G76" s="108">
        <v>209</v>
      </c>
      <c r="H76" s="108">
        <v>161</v>
      </c>
      <c r="I76" s="24">
        <f>SUM(E76:H76)</f>
        <v>750</v>
      </c>
      <c r="J76" s="12">
        <f>D76*(COUNT(E76:H76))</f>
        <v>0</v>
      </c>
      <c r="K76" s="12">
        <f>SUM(I76:J76)</f>
        <v>750</v>
      </c>
      <c r="L76" s="126">
        <f>(AVERAGE(E76:H76))</f>
        <v>187.5</v>
      </c>
    </row>
    <row r="77" spans="1:13" ht="18">
      <c r="A77" s="123">
        <v>9</v>
      </c>
      <c r="B77" s="119" t="s">
        <v>120</v>
      </c>
      <c r="C77" s="108" t="s">
        <v>38</v>
      </c>
      <c r="D77" s="120">
        <v>0</v>
      </c>
      <c r="E77" s="120">
        <v>214</v>
      </c>
      <c r="F77" s="108">
        <v>158</v>
      </c>
      <c r="G77" s="108">
        <v>183</v>
      </c>
      <c r="H77" s="108">
        <v>195</v>
      </c>
      <c r="I77" s="24">
        <f>SUM(E77:H77)</f>
        <v>750</v>
      </c>
      <c r="J77" s="12">
        <f>D77*(COUNT(E77:H77))</f>
        <v>0</v>
      </c>
      <c r="K77" s="12">
        <f>SUM(I77:J77)</f>
        <v>750</v>
      </c>
      <c r="L77" s="126">
        <f>(AVERAGE(E77:H77))</f>
        <v>187.5</v>
      </c>
    </row>
    <row r="78" spans="1:13" ht="18">
      <c r="A78" s="123">
        <v>10</v>
      </c>
      <c r="B78" s="119" t="s">
        <v>46</v>
      </c>
      <c r="C78" s="108" t="s">
        <v>35</v>
      </c>
      <c r="D78" s="120">
        <v>0</v>
      </c>
      <c r="E78" s="120">
        <v>174</v>
      </c>
      <c r="F78" s="108">
        <v>189</v>
      </c>
      <c r="G78" s="108">
        <v>192</v>
      </c>
      <c r="H78" s="108">
        <v>175</v>
      </c>
      <c r="I78" s="24">
        <f>SUM(E78:H78)</f>
        <v>730</v>
      </c>
      <c r="J78" s="12">
        <f>D78*(COUNT(E78:H78))</f>
        <v>0</v>
      </c>
      <c r="K78" s="12">
        <f>SUM(I78:J78)</f>
        <v>730</v>
      </c>
      <c r="L78" s="126">
        <f>(AVERAGE(E78:H78))</f>
        <v>182.5</v>
      </c>
    </row>
    <row r="79" spans="1:13" ht="18">
      <c r="A79" s="123">
        <v>11</v>
      </c>
      <c r="B79" s="119" t="s">
        <v>103</v>
      </c>
      <c r="C79" s="108" t="s">
        <v>26</v>
      </c>
      <c r="D79" s="120">
        <v>0</v>
      </c>
      <c r="E79" s="120">
        <v>170</v>
      </c>
      <c r="F79" s="108">
        <v>142</v>
      </c>
      <c r="G79" s="108">
        <v>142</v>
      </c>
      <c r="H79" s="108">
        <v>191</v>
      </c>
      <c r="I79" s="24">
        <f>SUM(E79:H79)</f>
        <v>645</v>
      </c>
      <c r="J79" s="12">
        <f>D79*(COUNT(E79:H79))</f>
        <v>0</v>
      </c>
      <c r="K79" s="12">
        <f>SUM(I79:J79)</f>
        <v>645</v>
      </c>
      <c r="L79" s="126">
        <f>(AVERAGE(E79:H79))</f>
        <v>161.25</v>
      </c>
    </row>
    <row r="80" spans="1:13">
      <c r="C80" s="5"/>
      <c r="K80" s="1"/>
    </row>
  </sheetData>
  <mergeCells count="5">
    <mergeCell ref="A1:M1"/>
    <mergeCell ref="B34:M35"/>
    <mergeCell ref="A37:F37"/>
    <mergeCell ref="A45:F45"/>
    <mergeCell ref="A66:F66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6"/>
  <sheetViews>
    <sheetView tabSelected="1" workbookViewId="0">
      <selection activeCell="I23" sqref="I23"/>
    </sheetView>
  </sheetViews>
  <sheetFormatPr defaultRowHeight="12.75"/>
  <cols>
    <col min="2" max="2" width="26.5703125" bestFit="1" customWidth="1"/>
    <col min="3" max="10" width="9.140625" style="125"/>
  </cols>
  <sheetData>
    <row r="1" spans="1:12">
      <c r="A1" s="160" t="s">
        <v>117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2" ht="13.5" thickBot="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2" ht="32.25" thickBot="1">
      <c r="A3" s="116" t="s">
        <v>0</v>
      </c>
      <c r="B3" s="22" t="s">
        <v>1</v>
      </c>
      <c r="C3" s="19" t="s">
        <v>97</v>
      </c>
      <c r="D3" s="19" t="s">
        <v>98</v>
      </c>
      <c r="E3" s="19" t="s">
        <v>99</v>
      </c>
      <c r="F3" s="19" t="s">
        <v>106</v>
      </c>
      <c r="G3" s="19" t="s">
        <v>107</v>
      </c>
      <c r="H3" s="19" t="s">
        <v>111</v>
      </c>
      <c r="I3" s="19" t="s">
        <v>112</v>
      </c>
      <c r="J3" s="19" t="s">
        <v>113</v>
      </c>
      <c r="K3" s="20" t="s">
        <v>100</v>
      </c>
    </row>
    <row r="4" spans="1:12" ht="16.5" thickBot="1">
      <c r="A4" s="145"/>
      <c r="B4" s="146"/>
      <c r="C4" s="147"/>
      <c r="D4" s="148"/>
      <c r="E4" s="147"/>
      <c r="F4" s="147"/>
      <c r="G4" s="147"/>
      <c r="H4" s="147" t="s">
        <v>114</v>
      </c>
      <c r="I4" s="147" t="s">
        <v>115</v>
      </c>
      <c r="J4" s="147" t="s">
        <v>116</v>
      </c>
      <c r="K4" s="20"/>
    </row>
    <row r="5" spans="1:12" ht="16.5" thickBot="1">
      <c r="A5" s="117">
        <v>1</v>
      </c>
      <c r="B5" s="118" t="str">
        <f>[1]Rezultāti!B27</f>
        <v>Peteris Cimdiņš</v>
      </c>
      <c r="C5" s="124">
        <v>35</v>
      </c>
      <c r="D5" s="63">
        <v>20</v>
      </c>
      <c r="E5" s="124">
        <v>22</v>
      </c>
      <c r="F5" s="124">
        <v>35</v>
      </c>
      <c r="G5" s="124">
        <v>26</v>
      </c>
      <c r="H5" s="124">
        <v>22</v>
      </c>
      <c r="I5" s="124"/>
      <c r="J5" s="124"/>
      <c r="K5" s="71">
        <f>SUM(C5:J5)</f>
        <v>160</v>
      </c>
      <c r="L5" s="8"/>
    </row>
    <row r="6" spans="1:12" ht="16.5" thickBot="1">
      <c r="A6" s="117">
        <v>2</v>
      </c>
      <c r="B6" s="118" t="str">
        <f>[1]Rezultāti!B5</f>
        <v>Artūrs Perepjolkins</v>
      </c>
      <c r="C6" s="124">
        <v>30</v>
      </c>
      <c r="D6" s="63">
        <v>8</v>
      </c>
      <c r="E6" s="124">
        <v>35</v>
      </c>
      <c r="F6" s="124">
        <v>8</v>
      </c>
      <c r="G6" s="124">
        <v>30</v>
      </c>
      <c r="H6" s="124">
        <v>35</v>
      </c>
      <c r="I6" s="124"/>
      <c r="J6" s="124"/>
      <c r="K6" s="71">
        <f>SUM(C6:J6)</f>
        <v>146</v>
      </c>
      <c r="L6" s="8"/>
    </row>
    <row r="7" spans="1:12" ht="16.5" thickBot="1">
      <c r="A7" s="117">
        <v>3</v>
      </c>
      <c r="B7" s="61" t="str">
        <f>[1]Rezultāti!B26</f>
        <v>Daniels Vēzis</v>
      </c>
      <c r="C7" s="124">
        <v>0</v>
      </c>
      <c r="D7" s="63">
        <v>35</v>
      </c>
      <c r="E7" s="124">
        <v>30</v>
      </c>
      <c r="F7" s="124">
        <v>24</v>
      </c>
      <c r="G7" s="124">
        <v>35</v>
      </c>
      <c r="H7" s="124">
        <v>0</v>
      </c>
      <c r="I7" s="124"/>
      <c r="J7" s="124"/>
      <c r="K7" s="71">
        <f>SUM(C7:J7)</f>
        <v>124</v>
      </c>
      <c r="L7" s="8"/>
    </row>
    <row r="8" spans="1:12" ht="16.5" thickBot="1">
      <c r="A8" s="117">
        <v>4</v>
      </c>
      <c r="B8" s="61" t="str">
        <f>[1]Rezultāti!B11</f>
        <v>Andis Dārziņš</v>
      </c>
      <c r="C8" s="124">
        <v>0</v>
      </c>
      <c r="D8" s="63">
        <v>28</v>
      </c>
      <c r="E8" s="124">
        <v>26</v>
      </c>
      <c r="F8" s="124">
        <v>20</v>
      </c>
      <c r="G8" s="124">
        <v>20</v>
      </c>
      <c r="H8" s="124">
        <v>20</v>
      </c>
      <c r="I8" s="124"/>
      <c r="J8" s="124"/>
      <c r="K8" s="71">
        <f>SUM(C8:J8)</f>
        <v>114</v>
      </c>
      <c r="L8" s="8"/>
    </row>
    <row r="9" spans="1:12" ht="16.5" thickBot="1">
      <c r="A9" s="117">
        <v>5</v>
      </c>
      <c r="B9" s="61" t="str">
        <f>[1]Rezultāti!B9</f>
        <v>Vladimirs Pribiļevs</v>
      </c>
      <c r="C9" s="124">
        <v>0</v>
      </c>
      <c r="D9" s="63">
        <v>16</v>
      </c>
      <c r="E9" s="124">
        <v>0</v>
      </c>
      <c r="F9" s="124">
        <v>22</v>
      </c>
      <c r="G9" s="124">
        <v>28</v>
      </c>
      <c r="H9" s="124">
        <v>24</v>
      </c>
      <c r="I9" s="124"/>
      <c r="J9" s="124"/>
      <c r="K9" s="71">
        <f>SUM(C9:J9)</f>
        <v>90</v>
      </c>
      <c r="L9" s="8"/>
    </row>
    <row r="10" spans="1:12" ht="16.5" thickBot="1">
      <c r="A10" s="117">
        <v>6</v>
      </c>
      <c r="B10" s="61" t="str">
        <f>[1]Rezultāti!B20</f>
        <v>Edgars Poišs</v>
      </c>
      <c r="C10" s="124">
        <v>26</v>
      </c>
      <c r="D10" s="63">
        <v>10</v>
      </c>
      <c r="E10" s="124">
        <v>14</v>
      </c>
      <c r="F10" s="124">
        <v>10</v>
      </c>
      <c r="G10" s="124">
        <v>22</v>
      </c>
      <c r="H10" s="124">
        <v>0</v>
      </c>
      <c r="I10" s="124"/>
      <c r="J10" s="124"/>
      <c r="K10" s="71">
        <f>SUM(C10:J10)</f>
        <v>82</v>
      </c>
      <c r="L10" s="8"/>
    </row>
    <row r="11" spans="1:12" ht="16.5" thickBot="1">
      <c r="A11" s="117">
        <v>7</v>
      </c>
      <c r="B11" s="61" t="str">
        <f>[1]Rezultāti!B12</f>
        <v>Elviss Volkops</v>
      </c>
      <c r="C11" s="124">
        <v>24</v>
      </c>
      <c r="D11" s="63">
        <v>0</v>
      </c>
      <c r="E11" s="124">
        <v>20</v>
      </c>
      <c r="F11" s="124">
        <v>28</v>
      </c>
      <c r="G11" s="124">
        <v>8</v>
      </c>
      <c r="H11" s="124">
        <v>0</v>
      </c>
      <c r="I11" s="124"/>
      <c r="J11" s="124"/>
      <c r="K11" s="71">
        <f>SUM(C11:J11)</f>
        <v>80</v>
      </c>
    </row>
    <row r="12" spans="1:12" ht="16.5" thickBot="1">
      <c r="A12" s="117">
        <v>8</v>
      </c>
      <c r="B12" s="61" t="str">
        <f>[1]Rezultāti!B28</f>
        <v>Mārtiņš Vilnis</v>
      </c>
      <c r="C12" s="124">
        <v>16</v>
      </c>
      <c r="D12" s="63">
        <v>26</v>
      </c>
      <c r="E12" s="124">
        <v>6</v>
      </c>
      <c r="F12" s="124">
        <v>14</v>
      </c>
      <c r="G12" s="124">
        <v>4</v>
      </c>
      <c r="H12" s="124">
        <v>14</v>
      </c>
      <c r="I12" s="124"/>
      <c r="J12" s="124"/>
      <c r="K12" s="71">
        <f>SUM(C12:J12)</f>
        <v>80</v>
      </c>
    </row>
    <row r="13" spans="1:12" ht="16.5" thickBot="1">
      <c r="A13" s="17">
        <v>9</v>
      </c>
      <c r="B13" s="61" t="s">
        <v>103</v>
      </c>
      <c r="C13" s="124">
        <v>0</v>
      </c>
      <c r="D13" s="63">
        <v>0</v>
      </c>
      <c r="E13" s="124">
        <v>28</v>
      </c>
      <c r="F13" s="124">
        <v>26</v>
      </c>
      <c r="G13" s="124">
        <v>12</v>
      </c>
      <c r="H13" s="124">
        <v>12</v>
      </c>
      <c r="I13" s="124"/>
      <c r="J13" s="124"/>
      <c r="K13" s="71">
        <f>SUM(C13:J13)</f>
        <v>78</v>
      </c>
    </row>
    <row r="14" spans="1:12" ht="16.5" thickBot="1">
      <c r="A14" s="17">
        <v>10</v>
      </c>
      <c r="B14" s="61" t="str">
        <f>[1]Rezultāti!B16</f>
        <v>Jānis Zalītis</v>
      </c>
      <c r="C14" s="124">
        <v>20</v>
      </c>
      <c r="D14" s="63">
        <v>12</v>
      </c>
      <c r="E14" s="124">
        <v>16</v>
      </c>
      <c r="F14" s="124">
        <v>6</v>
      </c>
      <c r="G14" s="124">
        <v>6</v>
      </c>
      <c r="H14" s="124">
        <v>16</v>
      </c>
      <c r="I14" s="124"/>
      <c r="J14" s="124"/>
      <c r="K14" s="71">
        <f>SUM(C14:J14)</f>
        <v>76</v>
      </c>
      <c r="L14" s="8"/>
    </row>
    <row r="15" spans="1:12" ht="16.5" thickBot="1">
      <c r="A15" s="17">
        <v>11</v>
      </c>
      <c r="B15" s="61" t="str">
        <f>[1]Rezultāti!B17</f>
        <v>Maksims Čerņakovs</v>
      </c>
      <c r="C15" s="124">
        <v>12</v>
      </c>
      <c r="D15" s="63">
        <v>24</v>
      </c>
      <c r="E15" s="124">
        <v>18</v>
      </c>
      <c r="F15" s="124">
        <v>4</v>
      </c>
      <c r="G15" s="124">
        <v>16</v>
      </c>
      <c r="H15" s="124">
        <v>0</v>
      </c>
      <c r="I15" s="124"/>
      <c r="J15" s="124"/>
      <c r="K15" s="71">
        <f>SUM(C15:J15)</f>
        <v>74</v>
      </c>
      <c r="L15" s="8"/>
    </row>
    <row r="16" spans="1:12" ht="16.5" thickBot="1">
      <c r="A16" s="17">
        <v>12</v>
      </c>
      <c r="B16" s="61" t="str">
        <f>[1]Rezultāti!B15</f>
        <v>Vladislavs Saveļjevs</v>
      </c>
      <c r="C16" s="124">
        <v>10</v>
      </c>
      <c r="D16" s="63">
        <v>4</v>
      </c>
      <c r="E16" s="124">
        <v>0</v>
      </c>
      <c r="F16" s="124">
        <v>16</v>
      </c>
      <c r="G16" s="124">
        <v>18</v>
      </c>
      <c r="H16" s="124">
        <v>26</v>
      </c>
      <c r="I16" s="124"/>
      <c r="J16" s="124"/>
      <c r="K16" s="71">
        <f>SUM(C16:J16)</f>
        <v>74</v>
      </c>
    </row>
    <row r="17" spans="1:12" ht="16.5" thickBot="1">
      <c r="A17" s="17">
        <v>13</v>
      </c>
      <c r="B17" s="61" t="str">
        <f>[1]Rezultāti!B14</f>
        <v>Māris Dukurs</v>
      </c>
      <c r="C17" s="124">
        <v>0</v>
      </c>
      <c r="D17" s="63">
        <v>22</v>
      </c>
      <c r="E17" s="124">
        <v>24</v>
      </c>
      <c r="F17" s="124">
        <v>18</v>
      </c>
      <c r="G17" s="124">
        <v>0</v>
      </c>
      <c r="H17" s="124">
        <v>0</v>
      </c>
      <c r="I17" s="124"/>
      <c r="J17" s="124"/>
      <c r="K17" s="71">
        <f>SUM(C17:J17)</f>
        <v>64</v>
      </c>
      <c r="L17" s="8"/>
    </row>
    <row r="18" spans="1:12" ht="16.5" thickBot="1">
      <c r="A18" s="17">
        <v>14</v>
      </c>
      <c r="B18" s="61" t="s">
        <v>102</v>
      </c>
      <c r="C18" s="124">
        <v>0</v>
      </c>
      <c r="D18" s="63">
        <v>0</v>
      </c>
      <c r="E18" s="124">
        <v>12</v>
      </c>
      <c r="F18" s="124">
        <v>0</v>
      </c>
      <c r="G18" s="124">
        <v>24</v>
      </c>
      <c r="H18" s="124">
        <v>18</v>
      </c>
      <c r="I18" s="124"/>
      <c r="J18" s="124"/>
      <c r="K18" s="71">
        <f>SUM(C18:J18)</f>
        <v>54</v>
      </c>
      <c r="L18" s="8"/>
    </row>
    <row r="19" spans="1:12" ht="16.5" thickBot="1">
      <c r="A19" s="17">
        <v>15</v>
      </c>
      <c r="B19" s="61" t="str">
        <f>[1]Rezultāti!B13</f>
        <v>Matīss Mūrnieks</v>
      </c>
      <c r="C19" s="124">
        <v>28</v>
      </c>
      <c r="D19" s="63">
        <v>0</v>
      </c>
      <c r="E19" s="124">
        <v>10</v>
      </c>
      <c r="F19" s="124">
        <v>0</v>
      </c>
      <c r="G19" s="124">
        <v>10</v>
      </c>
      <c r="H19" s="124">
        <v>0</v>
      </c>
      <c r="I19" s="124"/>
      <c r="J19" s="124"/>
      <c r="K19" s="71">
        <f>SUM(C19:J19)</f>
        <v>48</v>
      </c>
      <c r="L19" s="8"/>
    </row>
    <row r="20" spans="1:12" ht="16.5" thickBot="1">
      <c r="A20" s="17">
        <v>16</v>
      </c>
      <c r="B20" s="61" t="str">
        <f>[1]Rezultāti!B25</f>
        <v>Rihards Meijers</v>
      </c>
      <c r="C20" s="124">
        <v>22</v>
      </c>
      <c r="D20" s="63">
        <v>6</v>
      </c>
      <c r="E20" s="124">
        <v>8</v>
      </c>
      <c r="F20" s="124">
        <v>12</v>
      </c>
      <c r="G20" s="124">
        <v>0</v>
      </c>
      <c r="H20" s="124">
        <v>0</v>
      </c>
      <c r="I20" s="124"/>
      <c r="J20" s="124"/>
      <c r="K20" s="71">
        <f>SUM(C20:J20)</f>
        <v>48</v>
      </c>
    </row>
    <row r="21" spans="1:12" ht="16.5" thickBot="1">
      <c r="A21" s="17">
        <v>17</v>
      </c>
      <c r="B21" s="61" t="str">
        <f>[1]Rezultāti!B21</f>
        <v>Andrejs Zilgalvis</v>
      </c>
      <c r="C21" s="124">
        <v>0</v>
      </c>
      <c r="D21" s="63">
        <v>14</v>
      </c>
      <c r="E21" s="124">
        <v>0</v>
      </c>
      <c r="F21" s="124">
        <v>30</v>
      </c>
      <c r="G21" s="124">
        <v>0</v>
      </c>
      <c r="H21" s="124">
        <v>0</v>
      </c>
      <c r="I21" s="124"/>
      <c r="J21" s="124"/>
      <c r="K21" s="71">
        <f>SUM(C21:J21)</f>
        <v>44</v>
      </c>
      <c r="L21" s="8"/>
    </row>
    <row r="22" spans="1:12" ht="16.5" thickBot="1">
      <c r="A22" s="17">
        <v>18</v>
      </c>
      <c r="B22" s="61" t="str">
        <f>[1]Rezultāti!B4</f>
        <v>Līva Vaivade</v>
      </c>
      <c r="C22" s="124">
        <v>0</v>
      </c>
      <c r="D22" s="63">
        <v>30</v>
      </c>
      <c r="E22" s="124">
        <v>0</v>
      </c>
      <c r="F22" s="124">
        <v>0</v>
      </c>
      <c r="G22" s="124">
        <v>0</v>
      </c>
      <c r="H22" s="124">
        <v>0</v>
      </c>
      <c r="I22" s="124"/>
      <c r="J22" s="124"/>
      <c r="K22" s="71">
        <f>SUM(C22:J22)</f>
        <v>30</v>
      </c>
      <c r="L22" s="8"/>
    </row>
    <row r="23" spans="1:12" ht="16.5" thickBot="1">
      <c r="A23" s="17">
        <v>19</v>
      </c>
      <c r="B23" s="61" t="s">
        <v>120</v>
      </c>
      <c r="C23" s="124">
        <v>0</v>
      </c>
      <c r="D23" s="63">
        <v>0</v>
      </c>
      <c r="E23" s="124">
        <v>0</v>
      </c>
      <c r="F23" s="124">
        <v>0</v>
      </c>
      <c r="G23" s="124">
        <v>0</v>
      </c>
      <c r="H23" s="124">
        <v>30</v>
      </c>
      <c r="I23" s="124"/>
      <c r="J23" s="124"/>
      <c r="K23" s="71">
        <f>SUM(C23:J23)</f>
        <v>30</v>
      </c>
    </row>
    <row r="24" spans="1:12" ht="16.5" thickBot="1">
      <c r="A24" s="17">
        <v>20</v>
      </c>
      <c r="B24" s="61" t="s">
        <v>119</v>
      </c>
      <c r="C24" s="124">
        <v>0</v>
      </c>
      <c r="D24" s="63">
        <v>0</v>
      </c>
      <c r="E24" s="124">
        <v>0</v>
      </c>
      <c r="F24" s="124">
        <v>0</v>
      </c>
      <c r="G24" s="124">
        <v>0</v>
      </c>
      <c r="H24" s="124">
        <v>28</v>
      </c>
      <c r="I24" s="124"/>
      <c r="J24" s="124"/>
      <c r="K24" s="71">
        <f>SUM(C24:J24)</f>
        <v>28</v>
      </c>
      <c r="L24" s="8"/>
    </row>
    <row r="25" spans="1:12" ht="16.5" thickBot="1">
      <c r="A25" s="17">
        <v>21</v>
      </c>
      <c r="B25" s="61" t="str">
        <f>[1]Rezultāti!B6</f>
        <v>Vladimirs Lagunovs</v>
      </c>
      <c r="C25" s="124">
        <v>18</v>
      </c>
      <c r="D25" s="63">
        <v>0</v>
      </c>
      <c r="E25" s="124">
        <v>4</v>
      </c>
      <c r="F25" s="124">
        <v>0</v>
      </c>
      <c r="G25" s="124">
        <v>0</v>
      </c>
      <c r="H25" s="124">
        <v>0</v>
      </c>
      <c r="I25" s="124"/>
      <c r="J25" s="124"/>
      <c r="K25" s="71">
        <f>SUM(C25:J25)</f>
        <v>22</v>
      </c>
      <c r="L25" s="8"/>
    </row>
    <row r="26" spans="1:12" ht="16.5" thickBot="1">
      <c r="A26" s="17">
        <v>22</v>
      </c>
      <c r="B26" s="61" t="str">
        <f>[1]Rezultāti!B22</f>
        <v>Ints Krievkalns</v>
      </c>
      <c r="C26" s="124">
        <v>0</v>
      </c>
      <c r="D26" s="63">
        <v>18</v>
      </c>
      <c r="E26" s="124">
        <v>0</v>
      </c>
      <c r="F26" s="124">
        <v>0</v>
      </c>
      <c r="G26" s="124">
        <v>0</v>
      </c>
      <c r="H26" s="124">
        <v>0</v>
      </c>
      <c r="I26" s="124"/>
      <c r="J26" s="124"/>
      <c r="K26" s="71">
        <f>SUM(C26:J26)</f>
        <v>18</v>
      </c>
      <c r="L26" s="8"/>
    </row>
    <row r="27" spans="1:12" ht="16.5" thickBot="1">
      <c r="A27" s="17">
        <v>23</v>
      </c>
      <c r="B27" s="61" t="str">
        <f>[1]Rezultāti!B19</f>
        <v>Toms Pultraks</v>
      </c>
      <c r="C27" s="124">
        <v>14</v>
      </c>
      <c r="D27" s="63">
        <v>0</v>
      </c>
      <c r="E27" s="124">
        <v>0</v>
      </c>
      <c r="F27" s="124">
        <v>2</v>
      </c>
      <c r="G27" s="124">
        <v>0</v>
      </c>
      <c r="H27" s="124">
        <v>0</v>
      </c>
      <c r="I27" s="124"/>
      <c r="J27" s="124"/>
      <c r="K27" s="71">
        <f>SUM(C27:J27)</f>
        <v>16</v>
      </c>
      <c r="L27" s="8"/>
    </row>
    <row r="28" spans="1:12" ht="16.5" thickBot="1">
      <c r="A28" s="17">
        <v>24</v>
      </c>
      <c r="B28" s="61" t="s">
        <v>110</v>
      </c>
      <c r="C28" s="124">
        <v>0</v>
      </c>
      <c r="D28" s="63">
        <v>0</v>
      </c>
      <c r="E28" s="124">
        <v>0</v>
      </c>
      <c r="F28" s="124">
        <v>0</v>
      </c>
      <c r="G28" s="124">
        <v>14</v>
      </c>
      <c r="H28" s="124">
        <v>0</v>
      </c>
      <c r="I28" s="124"/>
      <c r="J28" s="124"/>
      <c r="K28" s="71">
        <f>SUM(C28:J28)</f>
        <v>14</v>
      </c>
    </row>
    <row r="29" spans="1:12" ht="16.5" thickBot="1">
      <c r="A29" s="17">
        <v>25</v>
      </c>
      <c r="B29" s="61" t="str">
        <f>[1]Rezultāti!B24</f>
        <v>Kristaps Liecinieks</v>
      </c>
      <c r="C29" s="124">
        <v>8</v>
      </c>
      <c r="D29" s="63">
        <v>0</v>
      </c>
      <c r="E29" s="124">
        <v>2</v>
      </c>
      <c r="F29" s="124">
        <v>0</v>
      </c>
      <c r="G29" s="124">
        <v>0</v>
      </c>
      <c r="H29" s="124">
        <v>0</v>
      </c>
      <c r="I29" s="124"/>
      <c r="J29" s="124"/>
      <c r="K29" s="71">
        <f>SUM(C29:J29)</f>
        <v>10</v>
      </c>
      <c r="L29" s="8"/>
    </row>
    <row r="30" spans="1:12" ht="16.5" thickBot="1">
      <c r="A30" s="17">
        <v>26</v>
      </c>
      <c r="B30" s="61" t="str">
        <f>[1]Rezultāti!B10</f>
        <v>Eduards Kobiļuks</v>
      </c>
      <c r="C30" s="124">
        <v>6</v>
      </c>
      <c r="D30" s="63">
        <v>0</v>
      </c>
      <c r="E30" s="124">
        <v>0</v>
      </c>
      <c r="F30" s="124">
        <v>0</v>
      </c>
      <c r="G30" s="124">
        <v>0</v>
      </c>
      <c r="H30" s="124">
        <v>0</v>
      </c>
      <c r="I30" s="124"/>
      <c r="J30" s="124"/>
      <c r="K30" s="71">
        <f>SUM(C30:J30)</f>
        <v>6</v>
      </c>
      <c r="L30" s="8"/>
    </row>
    <row r="31" spans="1:12" ht="16.5" thickBot="1">
      <c r="A31" s="17">
        <v>27</v>
      </c>
      <c r="B31" s="61" t="s">
        <v>40</v>
      </c>
      <c r="C31" s="124">
        <v>4</v>
      </c>
      <c r="D31" s="63">
        <v>0</v>
      </c>
      <c r="E31" s="124">
        <v>0</v>
      </c>
      <c r="F31" s="124">
        <v>0</v>
      </c>
      <c r="G31" s="124">
        <v>0</v>
      </c>
      <c r="H31" s="124">
        <v>0</v>
      </c>
      <c r="I31" s="124"/>
      <c r="J31" s="124"/>
      <c r="K31" s="71">
        <f>SUM(C31:J31)</f>
        <v>4</v>
      </c>
      <c r="L31" s="8"/>
    </row>
    <row r="32" spans="1:12" ht="16.5" thickBot="1">
      <c r="A32" s="17">
        <v>28</v>
      </c>
      <c r="B32" s="61" t="s">
        <v>52</v>
      </c>
      <c r="C32" s="124">
        <v>2</v>
      </c>
      <c r="D32" s="63">
        <v>0</v>
      </c>
      <c r="E32" s="124">
        <v>0</v>
      </c>
      <c r="F32" s="124">
        <v>0</v>
      </c>
      <c r="G32" s="124">
        <v>0</v>
      </c>
      <c r="H32" s="124">
        <v>0</v>
      </c>
      <c r="I32" s="124"/>
      <c r="J32" s="124"/>
      <c r="K32" s="71">
        <f>SUM(C32:J32)</f>
        <v>2</v>
      </c>
    </row>
    <row r="33" spans="1:12" ht="16.5" thickBot="1">
      <c r="A33" s="17">
        <v>29</v>
      </c>
      <c r="B33" s="61" t="str">
        <f>[1]Rezultāti!B18</f>
        <v>Maksims Isajevs</v>
      </c>
      <c r="C33" s="124">
        <v>0</v>
      </c>
      <c r="D33" s="63">
        <v>2</v>
      </c>
      <c r="E33" s="124">
        <v>0</v>
      </c>
      <c r="F33" s="124">
        <v>0</v>
      </c>
      <c r="G33" s="124">
        <v>0</v>
      </c>
      <c r="H33" s="124">
        <v>0</v>
      </c>
      <c r="I33" s="124"/>
      <c r="J33" s="124"/>
      <c r="K33" s="71">
        <f>SUM(C33:J33)</f>
        <v>2</v>
      </c>
      <c r="L33" s="8"/>
    </row>
    <row r="34" spans="1:12" ht="16.5" thickBot="1">
      <c r="A34" s="17">
        <v>30</v>
      </c>
      <c r="B34" s="61" t="str">
        <f>[1]Rezultāti!B23</f>
        <v>Jānis Nalivaiko</v>
      </c>
      <c r="C34" s="124">
        <v>0</v>
      </c>
      <c r="D34" s="63">
        <v>0</v>
      </c>
      <c r="E34" s="124">
        <v>0</v>
      </c>
      <c r="F34" s="124">
        <v>0</v>
      </c>
      <c r="G34" s="124">
        <v>0</v>
      </c>
      <c r="H34" s="124">
        <v>0</v>
      </c>
      <c r="I34" s="124"/>
      <c r="J34" s="124"/>
      <c r="K34" s="71">
        <f>SUM(C34:J34)</f>
        <v>0</v>
      </c>
      <c r="L34" s="8"/>
    </row>
    <row r="35" spans="1:12" ht="16.5" thickBot="1">
      <c r="A35" s="17">
        <v>31</v>
      </c>
      <c r="B35" s="61" t="str">
        <f>[1]Rezultāti!B7</f>
        <v>Jelena Bistrova</v>
      </c>
      <c r="C35" s="124">
        <v>0</v>
      </c>
      <c r="D35" s="63">
        <v>0</v>
      </c>
      <c r="E35" s="124">
        <v>0</v>
      </c>
      <c r="F35" s="124">
        <v>0</v>
      </c>
      <c r="G35" s="124">
        <v>0</v>
      </c>
      <c r="H35" s="124">
        <v>0</v>
      </c>
      <c r="I35" s="124"/>
      <c r="J35" s="124"/>
      <c r="K35" s="71">
        <f>SUM(C35:J35)</f>
        <v>0</v>
      </c>
    </row>
    <row r="36" spans="1:12" ht="16.5" thickBot="1">
      <c r="A36" s="17">
        <v>32</v>
      </c>
      <c r="B36" s="61" t="str">
        <f>[1]Rezultāti!B8</f>
        <v>Jurijs Dolgovs</v>
      </c>
      <c r="C36" s="124">
        <v>0</v>
      </c>
      <c r="D36" s="63">
        <v>0</v>
      </c>
      <c r="E36" s="124">
        <v>0</v>
      </c>
      <c r="F36" s="124">
        <v>0</v>
      </c>
      <c r="G36" s="124">
        <v>0</v>
      </c>
      <c r="H36" s="124">
        <v>0</v>
      </c>
      <c r="I36" s="124"/>
      <c r="J36" s="124"/>
      <c r="K36" s="71">
        <f>SUM(C36:J36)</f>
        <v>0</v>
      </c>
    </row>
  </sheetData>
  <sortState ref="B5:K36">
    <sortCondition descending="1" ref="K5:K36"/>
  </sortState>
  <mergeCells count="1">
    <mergeCell ref="A1:K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 posms</vt:lpstr>
      <vt:lpstr>II posms</vt:lpstr>
      <vt:lpstr>III posms</vt:lpstr>
      <vt:lpstr>IV posms</vt:lpstr>
      <vt:lpstr>V posms</vt:lpstr>
      <vt:lpstr>VI posms</vt:lpstr>
      <vt:lpstr>Punkti Grand Finalam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</dc:creator>
  <cp:lastModifiedBy>Your User Name</cp:lastModifiedBy>
  <cp:lastPrinted>2015-03-12T14:12:35Z</cp:lastPrinted>
  <dcterms:created xsi:type="dcterms:W3CDTF">2002-11-28T11:40:37Z</dcterms:created>
  <dcterms:modified xsi:type="dcterms:W3CDTF">2015-04-23T18:57:50Z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1544120377</vt:i4>
  </property>
  <property fmtid="{D5CDD505-2E9C-101B-9397-08002B2CF9AE}" pid="3" name="_EmailSubject">
    <vt:lpwstr>RE: </vt:lpwstr>
  </property>
  <property fmtid="{D5CDD505-2E9C-101B-9397-08002B2CF9AE}" pid="4" name="_AuthorEmail">
    <vt:lpwstr>rc@neonet.lv</vt:lpwstr>
  </property>
  <property fmtid="{D5CDD505-2E9C-101B-9397-08002B2CF9AE}" pid="5" name="_AuthorEmailDisplayName">
    <vt:lpwstr>RigaConcert (rc@neonet.lv)</vt:lpwstr>
  </property>
  <property fmtid="{D5CDD505-2E9C-101B-9397-08002B2CF9AE}" pid="6" name="_ReviewingToolsShownOnce">
    <vt:lpwstr/>
  </property>
</Properties>
</file>