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SILVER siev reit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<sst xmlns="http://schemas.openxmlformats.org/spreadsheetml/2006/main" count="108" uniqueCount="56">
  <si>
    <t>Vieta</t>
  </si>
  <si>
    <t>I.T.V.</t>
  </si>
  <si>
    <t>K./KR.</t>
  </si>
  <si>
    <t>Vārds, Uzvārds</t>
  </si>
  <si>
    <t>Vidējais bez handikapa</t>
  </si>
  <si>
    <t>Spēles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</si>
  <si>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</si>
  <si>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</si>
  <si>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</si>
  <si>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</si>
  <si>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</si>
  <si>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</si>
  <si>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</si>
  <si>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</si>
  <si>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</si>
  <si>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</si>
  <si>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</si>
  <si>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</si>
  <si>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</si>
  <si>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Līva Landmane</t>
  </si>
  <si>
    <t>Wii sports resort</t>
  </si>
  <si>
    <t>RTU</t>
  </si>
  <si>
    <t>Annija Celmiņa</t>
  </si>
  <si>
    <t>Gunita Vasiļevska</t>
  </si>
  <si>
    <t>(16.ABL)</t>
  </si>
  <si>
    <t>Spēles ABL</t>
  </si>
  <si>
    <t>(17.ABL 1.K.)</t>
  </si>
  <si>
    <t>(17.ABL 2.K.)</t>
  </si>
  <si>
    <t>(17.ABL 3.K.)</t>
  </si>
  <si>
    <t>(17.ABL 4.K.)</t>
  </si>
  <si>
    <t>(17.ABL labākais)</t>
  </si>
  <si>
    <t>Kopējais vidējais ABL</t>
  </si>
  <si>
    <t>Level Up</t>
  </si>
  <si>
    <t>Liāna Ponomarenko</t>
  </si>
  <si>
    <t>Amberfish</t>
  </si>
  <si>
    <t>Svetlana Jemeļjanova</t>
  </si>
  <si>
    <t>Vidējais bez handikapa 1.kārta</t>
  </si>
  <si>
    <t>Vidējais bez handikapa 2.kārta</t>
  </si>
  <si>
    <t>Spēles 1.kārta</t>
  </si>
  <si>
    <t>Spēles 2.kārta</t>
  </si>
  <si>
    <t>(17.ABL 1.k.)</t>
  </si>
  <si>
    <t>01.11.</t>
  </si>
  <si>
    <t>08.11.</t>
  </si>
  <si>
    <t>15.11.</t>
  </si>
  <si>
    <t>22.11.</t>
  </si>
  <si>
    <t>29.11.</t>
  </si>
  <si>
    <t>06.12.</t>
  </si>
  <si>
    <t>13.12.</t>
  </si>
  <si>
    <t>Summa (pēc 1.kārtas)</t>
  </si>
  <si>
    <t>Summa 01.11.(4.spēles)</t>
  </si>
  <si>
    <t>Summa 08.11.(4.spēles)</t>
  </si>
  <si>
    <t>Summa 15.11.(4.spēles)</t>
  </si>
  <si>
    <t>Summa 22.11.(4.spēles)</t>
  </si>
  <si>
    <t>Summa 29.11.(4.spēles)</t>
  </si>
  <si>
    <t>Summa 06.12.(4.spēles)</t>
  </si>
  <si>
    <t>Summa 13.12.(4.spēles)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</si>
</sst>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 dd"/>
    <numFmt numFmtId="171" formatCode="0.0000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"/>
    <numFmt numFmtId="178" formatCode="0.00000"/>
    <numFmt numFmtId="179" formatCode="0.00000000"/>
    <numFmt numFmtId="180" formatCode="0.0000000"/>
    <numFmt numFmtId="18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34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17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sieviet&#275;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11">
          <cell r="V11">
            <v>176.99317901234568</v>
          </cell>
        </row>
        <row r="14">
          <cell r="V14">
            <v>166.64414682539683</v>
          </cell>
        </row>
        <row r="32">
          <cell r="V32">
            <v>147.0528021978022</v>
          </cell>
        </row>
        <row r="59">
          <cell r="V59">
            <v>123.05684523809524</v>
          </cell>
        </row>
        <row r="132">
          <cell r="V132">
            <v>128.75757575757575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5" max="5" width="18.28125" style="0" customWidth="1"/>
    <col min="6" max="7" width="15.421875" style="3" customWidth="1"/>
    <col min="8" max="8" width="9.57421875" style="3" bestFit="1" customWidth="1"/>
    <col min="9" max="9" width="9.57421875" style="11" bestFit="1" customWidth="1"/>
    <col min="10" max="11" width="9.57421875" style="6" customWidth="1"/>
    <col min="12" max="12" width="8.8515625" style="6" customWidth="1"/>
    <col min="13" max="13" width="8.8515625" style="4" customWidth="1"/>
    <col min="24" max="24" width="8.8515625" style="6" customWidth="1"/>
    <col min="25" max="25" width="8.8515625" style="3" customWidth="1"/>
    <col min="35" max="35" width="8.8515625" style="6" customWidth="1"/>
    <col min="36" max="36" width="8.8515625" style="3" customWidth="1"/>
    <col min="65" max="65" width="8.8515625" style="6" customWidth="1"/>
    <col min="66" max="66" width="8.8515625" style="3" customWidth="1"/>
  </cols>
  <sheetData>
    <row r="1" spans="1:73" s="1" customFormat="1" ht="14.25">
      <c r="A1" s="1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36</v>
      </c>
      <c r="G1" s="2" t="s">
        <v>37</v>
      </c>
      <c r="H1" s="2" t="s">
        <v>4</v>
      </c>
      <c r="I1" s="9" t="s">
        <v>31</v>
      </c>
      <c r="J1" s="5" t="s">
        <v>38</v>
      </c>
      <c r="K1" s="5" t="s">
        <v>39</v>
      </c>
      <c r="L1" s="5" t="s">
        <v>5</v>
      </c>
      <c r="M1" s="7" t="s">
        <v>25</v>
      </c>
      <c r="N1" s="1" t="s">
        <v>12</v>
      </c>
      <c r="O1" s="1" t="s">
        <v>10</v>
      </c>
      <c r="P1" s="1" t="s">
        <v>11</v>
      </c>
      <c r="Q1" s="1" t="s">
        <v>13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24</v>
      </c>
      <c r="W1" s="1" t="s">
        <v>40</v>
      </c>
      <c r="X1" s="5" t="s">
        <v>6</v>
      </c>
      <c r="Y1" s="2" t="s">
        <v>14</v>
      </c>
      <c r="Z1" s="1" t="s">
        <v>10</v>
      </c>
      <c r="AA1" s="1" t="s">
        <v>11</v>
      </c>
      <c r="AB1" s="1" t="s">
        <v>13</v>
      </c>
      <c r="AC1" s="1" t="s">
        <v>15</v>
      </c>
      <c r="AD1" s="1" t="s">
        <v>16</v>
      </c>
      <c r="AE1" s="1" t="s">
        <v>17</v>
      </c>
      <c r="AF1" s="1" t="s">
        <v>18</v>
      </c>
      <c r="AG1" s="1" t="s">
        <v>24</v>
      </c>
      <c r="AH1" s="1" t="s">
        <v>40</v>
      </c>
      <c r="AI1" s="5" t="s">
        <v>7</v>
      </c>
      <c r="AJ1" s="2" t="s">
        <v>14</v>
      </c>
      <c r="AK1" s="1" t="s">
        <v>41</v>
      </c>
      <c r="AL1" s="1" t="s">
        <v>41</v>
      </c>
      <c r="AM1" s="1" t="s">
        <v>41</v>
      </c>
      <c r="AN1" s="1" t="s">
        <v>41</v>
      </c>
      <c r="AO1" s="1" t="s">
        <v>42</v>
      </c>
      <c r="AP1" s="1" t="s">
        <v>42</v>
      </c>
      <c r="AQ1" s="1" t="s">
        <v>42</v>
      </c>
      <c r="AR1" s="1" t="s">
        <v>42</v>
      </c>
      <c r="AS1" s="1" t="s">
        <v>43</v>
      </c>
      <c r="AT1" s="1" t="s">
        <v>43</v>
      </c>
      <c r="AU1" s="1" t="s">
        <v>43</v>
      </c>
      <c r="AV1" s="1" t="s">
        <v>43</v>
      </c>
      <c r="AW1" s="1" t="s">
        <v>44</v>
      </c>
      <c r="AX1" s="1" t="s">
        <v>44</v>
      </c>
      <c r="AY1" s="1" t="s">
        <v>44</v>
      </c>
      <c r="AZ1" s="1" t="s">
        <v>44</v>
      </c>
      <c r="BA1" s="1" t="s">
        <v>45</v>
      </c>
      <c r="BB1" s="1" t="s">
        <v>45</v>
      </c>
      <c r="BC1" s="1" t="s">
        <v>45</v>
      </c>
      <c r="BD1" s="1" t="s">
        <v>45</v>
      </c>
      <c r="BE1" s="1" t="s">
        <v>46</v>
      </c>
      <c r="BF1" s="1" t="s">
        <v>46</v>
      </c>
      <c r="BG1" s="1" t="s">
        <v>46</v>
      </c>
      <c r="BH1" s="1" t="s">
        <v>46</v>
      </c>
      <c r="BI1" s="1" t="s">
        <v>47</v>
      </c>
      <c r="BJ1" s="1" t="s">
        <v>47</v>
      </c>
      <c r="BK1" s="1" t="s">
        <v>47</v>
      </c>
      <c r="BL1" s="1" t="s">
        <v>47</v>
      </c>
      <c r="BM1" s="5" t="s">
        <v>48</v>
      </c>
      <c r="BN1" s="2" t="s">
        <v>8</v>
      </c>
      <c r="BO1" s="1" t="s">
        <v>49</v>
      </c>
      <c r="BP1" s="1" t="s">
        <v>50</v>
      </c>
      <c r="BQ1" s="1" t="s">
        <v>51</v>
      </c>
      <c r="BR1" s="1" t="s">
        <v>52</v>
      </c>
      <c r="BS1" s="1" t="s">
        <v>53</v>
      </c>
      <c r="BT1" s="1" t="s">
        <v>54</v>
      </c>
      <c r="BU1" s="1" t="s">
        <v>55</v>
      </c>
    </row>
    <row r="2" spans="1:73" ht="14.25">
      <c r="A2" t="s">
        <v>20</v>
      </c>
      <c r="B2">
        <v>1</v>
      </c>
      <c r="C2">
        <v>1</v>
      </c>
      <c r="D2">
        <v>0</v>
      </c>
      <c r="E2" t="s">
        <v>19</v>
      </c>
      <c r="F2" s="8">
        <f>SUM(BM2)/(J2)</f>
        <v>133.375</v>
      </c>
      <c r="G2" s="8">
        <f>SUM(AK2:BL2)/(K2)</f>
        <v>124.41176470588235</v>
      </c>
      <c r="H2" s="8">
        <f>SUM(BN2)/(L2)</f>
        <v>128.75757575757575</v>
      </c>
      <c r="I2" s="10">
        <f>'[1]Sheet1'!$V$132</f>
        <v>128.75757575757575</v>
      </c>
      <c r="J2" s="12">
        <v>16</v>
      </c>
      <c r="K2" s="6">
        <f>COUNT(AK2:BL2)</f>
        <v>17</v>
      </c>
      <c r="L2" s="12">
        <f>SUM(J2:K2)</f>
        <v>33</v>
      </c>
      <c r="M2" s="4">
        <f>SUM(22+L2)</f>
        <v>55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120</v>
      </c>
      <c r="W2">
        <v>177</v>
      </c>
      <c r="X2" s="6">
        <f>MAX(AK2:BL2)</f>
        <v>173</v>
      </c>
      <c r="Y2" s="3">
        <f>MAX(N2:X2)</f>
        <v>177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369</v>
      </c>
      <c r="AH2">
        <v>577</v>
      </c>
      <c r="AI2" s="6">
        <f>MAX(BO2:BU2)</f>
        <v>532</v>
      </c>
      <c r="AJ2" s="3">
        <f>MAX(Z2:AI2)</f>
        <v>577</v>
      </c>
      <c r="AK2">
        <v>120</v>
      </c>
      <c r="AL2">
        <v>122</v>
      </c>
      <c r="AM2">
        <v>133</v>
      </c>
      <c r="AN2">
        <v>118</v>
      </c>
      <c r="AO2">
        <v>173</v>
      </c>
      <c r="AP2">
        <v>131</v>
      </c>
      <c r="AQ2">
        <v>104</v>
      </c>
      <c r="AR2">
        <v>124</v>
      </c>
      <c r="AS2">
        <v>112</v>
      </c>
      <c r="AT2">
        <v>93</v>
      </c>
      <c r="AU2">
        <v>156</v>
      </c>
      <c r="AV2">
        <v>123</v>
      </c>
      <c r="BE2">
        <v>101</v>
      </c>
      <c r="BF2">
        <v>138</v>
      </c>
      <c r="BG2">
        <v>144</v>
      </c>
      <c r="BH2">
        <v>78</v>
      </c>
      <c r="BL2">
        <v>145</v>
      </c>
      <c r="BM2" s="6">
        <v>2134</v>
      </c>
      <c r="BN2" s="3">
        <f>SUM(AK2:BM2)</f>
        <v>4249</v>
      </c>
      <c r="BO2">
        <f>SUM(AK2:AN2)</f>
        <v>493</v>
      </c>
      <c r="BP2">
        <f>SUM(AO2:AR2)</f>
        <v>532</v>
      </c>
      <c r="BQ2">
        <f>SUM(AS2:AV2)</f>
        <v>484</v>
      </c>
      <c r="BR2">
        <f>SUM(AW2:AZ2)</f>
        <v>0</v>
      </c>
      <c r="BS2">
        <f>SUM(BA2:BD2)</f>
        <v>0</v>
      </c>
      <c r="BT2">
        <f>SUM(BE2:BH2)</f>
        <v>461</v>
      </c>
      <c r="BU2">
        <f>SUM(BI2:BL2)</f>
        <v>145</v>
      </c>
    </row>
    <row r="3" spans="1:73" ht="14.25">
      <c r="A3" t="s">
        <v>21</v>
      </c>
      <c r="B3">
        <v>2</v>
      </c>
      <c r="C3">
        <v>2</v>
      </c>
      <c r="D3">
        <v>0</v>
      </c>
      <c r="E3" t="s">
        <v>22</v>
      </c>
      <c r="F3" s="8">
        <f>SUM(BM3)/(J3)</f>
        <v>156.625</v>
      </c>
      <c r="G3" s="8">
        <f>SUM(AK3:BL3)/(K3)</f>
        <v>150.17857142857142</v>
      </c>
      <c r="H3" s="8">
        <f>SUM(BN3)/(L3)</f>
        <v>153.15384615384616</v>
      </c>
      <c r="I3" s="10">
        <f>'[1]Sheet1'!$V$32</f>
        <v>147.0528021978022</v>
      </c>
      <c r="J3" s="12">
        <v>24</v>
      </c>
      <c r="K3" s="6">
        <f>COUNT(AK3:BL3)</f>
        <v>28</v>
      </c>
      <c r="L3" s="12">
        <f>SUM(J3:K3)</f>
        <v>52</v>
      </c>
      <c r="M3" s="4">
        <f>SUM(555+L3)</f>
        <v>607</v>
      </c>
      <c r="N3">
        <v>173</v>
      </c>
      <c r="O3">
        <v>162</v>
      </c>
      <c r="P3">
        <v>0</v>
      </c>
      <c r="Q3">
        <v>199</v>
      </c>
      <c r="R3">
        <v>201</v>
      </c>
      <c r="S3">
        <v>183</v>
      </c>
      <c r="T3">
        <v>224</v>
      </c>
      <c r="U3">
        <v>191</v>
      </c>
      <c r="V3">
        <v>225</v>
      </c>
      <c r="W3">
        <v>200</v>
      </c>
      <c r="X3" s="6">
        <f>MAX(AK3:BL3)</f>
        <v>188</v>
      </c>
      <c r="Y3" s="3">
        <f>MAX(N3:X3)</f>
        <v>225</v>
      </c>
      <c r="Z3">
        <v>532</v>
      </c>
      <c r="AA3">
        <v>0</v>
      </c>
      <c r="AB3">
        <v>650</v>
      </c>
      <c r="AC3">
        <v>636</v>
      </c>
      <c r="AD3">
        <v>636</v>
      </c>
      <c r="AE3">
        <v>756</v>
      </c>
      <c r="AF3">
        <v>716</v>
      </c>
      <c r="AG3">
        <v>743</v>
      </c>
      <c r="AH3">
        <v>670</v>
      </c>
      <c r="AI3" s="6">
        <f>MAX(BO3:BU3)</f>
        <v>678</v>
      </c>
      <c r="AJ3" s="3">
        <f>MAX(Z3:AI3)</f>
        <v>756</v>
      </c>
      <c r="AK3">
        <v>188</v>
      </c>
      <c r="AL3">
        <v>146</v>
      </c>
      <c r="AM3">
        <v>154</v>
      </c>
      <c r="AN3">
        <v>172</v>
      </c>
      <c r="AO3">
        <v>135</v>
      </c>
      <c r="AP3">
        <v>147</v>
      </c>
      <c r="AQ3">
        <v>172</v>
      </c>
      <c r="AR3">
        <v>118</v>
      </c>
      <c r="AS3">
        <v>155</v>
      </c>
      <c r="AT3">
        <v>162</v>
      </c>
      <c r="AU3">
        <v>135</v>
      </c>
      <c r="AV3">
        <v>168</v>
      </c>
      <c r="AW3">
        <v>188</v>
      </c>
      <c r="AX3">
        <v>169</v>
      </c>
      <c r="AY3">
        <v>167</v>
      </c>
      <c r="AZ3">
        <v>154</v>
      </c>
      <c r="BA3">
        <v>144</v>
      </c>
      <c r="BB3">
        <v>151</v>
      </c>
      <c r="BC3">
        <v>161</v>
      </c>
      <c r="BD3">
        <v>157</v>
      </c>
      <c r="BE3">
        <v>144</v>
      </c>
      <c r="BF3">
        <v>88</v>
      </c>
      <c r="BG3">
        <v>134</v>
      </c>
      <c r="BH3">
        <v>140</v>
      </c>
      <c r="BI3">
        <v>130</v>
      </c>
      <c r="BJ3">
        <v>140</v>
      </c>
      <c r="BK3">
        <v>133</v>
      </c>
      <c r="BL3">
        <v>153</v>
      </c>
      <c r="BM3" s="6">
        <v>3759</v>
      </c>
      <c r="BN3" s="3">
        <f>SUM(AK3:BM3)</f>
        <v>7964</v>
      </c>
      <c r="BO3">
        <f>SUM(AK3:AN3)</f>
        <v>660</v>
      </c>
      <c r="BP3">
        <f>SUM(AO3:AR3)</f>
        <v>572</v>
      </c>
      <c r="BQ3">
        <f>SUM(AS3:AV3)</f>
        <v>620</v>
      </c>
      <c r="BR3">
        <f>SUM(AW3:AZ3)</f>
        <v>678</v>
      </c>
      <c r="BS3">
        <f>SUM(BA3:BD3)</f>
        <v>613</v>
      </c>
      <c r="BT3">
        <f>SUM(BE3:BH3)</f>
        <v>506</v>
      </c>
      <c r="BU3">
        <f>SUM(BI3:BL3)</f>
        <v>556</v>
      </c>
    </row>
    <row r="4" spans="1:73" ht="14.25">
      <c r="A4" t="s">
        <v>21</v>
      </c>
      <c r="B4">
        <v>3</v>
      </c>
      <c r="C4">
        <v>3</v>
      </c>
      <c r="D4">
        <v>0</v>
      </c>
      <c r="E4" t="s">
        <v>23</v>
      </c>
      <c r="F4" s="8">
        <f>SUM(BM4)/(J4)</f>
        <v>134.75</v>
      </c>
      <c r="G4" s="8">
        <f>SUM(AK4:BL4)/(K4)</f>
        <v>144.57142857142858</v>
      </c>
      <c r="H4" s="8">
        <f>SUM(BN4)/(L4)</f>
        <v>139.66071428571428</v>
      </c>
      <c r="I4" s="10">
        <f>'[1]Sheet1'!$V$59</f>
        <v>123.05684523809524</v>
      </c>
      <c r="J4" s="12">
        <v>28</v>
      </c>
      <c r="K4" s="6">
        <f>COUNT(AK4:BL4)</f>
        <v>28</v>
      </c>
      <c r="L4" s="12">
        <f>SUM(J4:K4)</f>
        <v>56</v>
      </c>
      <c r="M4" s="4">
        <f>SUM(288+L4)</f>
        <v>344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170</v>
      </c>
      <c r="U4">
        <v>185</v>
      </c>
      <c r="V4">
        <v>182</v>
      </c>
      <c r="W4">
        <v>180</v>
      </c>
      <c r="X4" s="6">
        <f>MAX(AK4:BL4)</f>
        <v>190</v>
      </c>
      <c r="Y4" s="3">
        <f>MAX(N4:X4)</f>
        <v>190</v>
      </c>
      <c r="Z4">
        <v>0</v>
      </c>
      <c r="AA4">
        <v>0</v>
      </c>
      <c r="AB4">
        <v>0</v>
      </c>
      <c r="AC4">
        <v>0</v>
      </c>
      <c r="AD4">
        <v>0</v>
      </c>
      <c r="AE4">
        <v>530</v>
      </c>
      <c r="AF4">
        <v>559</v>
      </c>
      <c r="AG4">
        <v>557</v>
      </c>
      <c r="AH4">
        <v>629</v>
      </c>
      <c r="AI4" s="6">
        <f>MAX(BO4:BU4)</f>
        <v>632</v>
      </c>
      <c r="AJ4" s="3">
        <f>MAX(Z4:AI4)</f>
        <v>632</v>
      </c>
      <c r="AK4">
        <v>164</v>
      </c>
      <c r="AL4">
        <v>130</v>
      </c>
      <c r="AM4">
        <v>139</v>
      </c>
      <c r="AN4">
        <v>114</v>
      </c>
      <c r="AO4">
        <v>127</v>
      </c>
      <c r="AP4">
        <v>148</v>
      </c>
      <c r="AQ4">
        <v>176</v>
      </c>
      <c r="AR4">
        <v>120</v>
      </c>
      <c r="AS4">
        <v>147</v>
      </c>
      <c r="AT4">
        <v>141</v>
      </c>
      <c r="AU4">
        <v>189</v>
      </c>
      <c r="AV4">
        <v>155</v>
      </c>
      <c r="AW4">
        <v>103</v>
      </c>
      <c r="AX4">
        <v>136</v>
      </c>
      <c r="AY4">
        <v>172</v>
      </c>
      <c r="AZ4">
        <v>144</v>
      </c>
      <c r="BA4">
        <v>157</v>
      </c>
      <c r="BB4">
        <v>130</v>
      </c>
      <c r="BC4">
        <v>132</v>
      </c>
      <c r="BD4">
        <v>173</v>
      </c>
      <c r="BE4">
        <v>190</v>
      </c>
      <c r="BF4">
        <v>125</v>
      </c>
      <c r="BG4">
        <v>160</v>
      </c>
      <c r="BH4">
        <v>144</v>
      </c>
      <c r="BI4">
        <v>107</v>
      </c>
      <c r="BJ4">
        <v>113</v>
      </c>
      <c r="BK4">
        <v>168</v>
      </c>
      <c r="BL4">
        <v>144</v>
      </c>
      <c r="BM4" s="6">
        <v>3773</v>
      </c>
      <c r="BN4" s="3">
        <f>SUM(AK4:BM4)</f>
        <v>7821</v>
      </c>
      <c r="BO4">
        <f>SUM(AK4:AN4)</f>
        <v>547</v>
      </c>
      <c r="BP4">
        <f>SUM(AO4:AR4)</f>
        <v>571</v>
      </c>
      <c r="BQ4">
        <f>SUM(AS4:AV4)</f>
        <v>632</v>
      </c>
      <c r="BR4">
        <f>SUM(AW4:AZ4)</f>
        <v>555</v>
      </c>
      <c r="BS4">
        <f>SUM(BA4:BD4)</f>
        <v>592</v>
      </c>
      <c r="BT4">
        <f>SUM(BE4:BH4)</f>
        <v>619</v>
      </c>
      <c r="BU4">
        <f>SUM(BI4:BL4)</f>
        <v>532</v>
      </c>
    </row>
    <row r="5" spans="1:73" ht="14.25">
      <c r="A5" t="s">
        <v>32</v>
      </c>
      <c r="B5">
        <v>4</v>
      </c>
      <c r="C5">
        <v>4</v>
      </c>
      <c r="D5">
        <f>SUM(C5-B5)</f>
        <v>0</v>
      </c>
      <c r="E5" t="s">
        <v>33</v>
      </c>
      <c r="F5" s="8">
        <f>SUM(BM5)/(J5)</f>
        <v>189.4375</v>
      </c>
      <c r="G5" s="8">
        <f>SUM(AK5:BL5)/(K5)</f>
        <v>185.6875</v>
      </c>
      <c r="H5" s="8">
        <f>SUM(BN5)/(L5)</f>
        <v>187.5625</v>
      </c>
      <c r="I5" s="10">
        <f>'[1]Sheet1'!$V$11</f>
        <v>176.99317901234568</v>
      </c>
      <c r="J5" s="12">
        <v>16</v>
      </c>
      <c r="K5" s="6">
        <f>COUNT(AK5:BL5)</f>
        <v>16</v>
      </c>
      <c r="L5" s="12">
        <f>SUM(J5:K5)</f>
        <v>32</v>
      </c>
      <c r="M5" s="4">
        <f>SUM(206+L5)</f>
        <v>238</v>
      </c>
      <c r="N5">
        <v>0</v>
      </c>
      <c r="O5">
        <v>0</v>
      </c>
      <c r="P5">
        <v>0</v>
      </c>
      <c r="Q5">
        <v>0</v>
      </c>
      <c r="R5">
        <v>0</v>
      </c>
      <c r="S5">
        <v>245</v>
      </c>
      <c r="T5">
        <v>220</v>
      </c>
      <c r="U5">
        <v>247</v>
      </c>
      <c r="V5">
        <v>246</v>
      </c>
      <c r="W5">
        <v>237</v>
      </c>
      <c r="X5" s="6">
        <f>MAX(AK5:BL5)</f>
        <v>241</v>
      </c>
      <c r="Y5" s="3">
        <f>MAX(N5:X5)</f>
        <v>247</v>
      </c>
      <c r="Z5">
        <v>0</v>
      </c>
      <c r="AA5">
        <v>0</v>
      </c>
      <c r="AB5">
        <v>0</v>
      </c>
      <c r="AC5">
        <v>0</v>
      </c>
      <c r="AD5">
        <v>788</v>
      </c>
      <c r="AE5">
        <v>762</v>
      </c>
      <c r="AF5">
        <v>874</v>
      </c>
      <c r="AG5">
        <v>783</v>
      </c>
      <c r="AH5">
        <v>805</v>
      </c>
      <c r="AI5" s="6">
        <f>MAX(BO5:BU5)</f>
        <v>783</v>
      </c>
      <c r="AJ5" s="3">
        <f>MAX(Z5:AI5)</f>
        <v>874</v>
      </c>
      <c r="AK5">
        <v>189</v>
      </c>
      <c r="AL5">
        <v>179</v>
      </c>
      <c r="AM5">
        <v>201</v>
      </c>
      <c r="AN5">
        <v>175</v>
      </c>
      <c r="AO5">
        <v>143</v>
      </c>
      <c r="AP5">
        <v>241</v>
      </c>
      <c r="AQ5">
        <v>197</v>
      </c>
      <c r="AR5">
        <v>202</v>
      </c>
      <c r="AS5">
        <v>157</v>
      </c>
      <c r="AT5">
        <v>186</v>
      </c>
      <c r="AU5">
        <v>214</v>
      </c>
      <c r="AV5">
        <v>152</v>
      </c>
      <c r="AW5">
        <v>169</v>
      </c>
      <c r="AX5">
        <v>197</v>
      </c>
      <c r="AY5">
        <v>198</v>
      </c>
      <c r="AZ5">
        <v>171</v>
      </c>
      <c r="BM5" s="6">
        <v>3031</v>
      </c>
      <c r="BN5" s="3">
        <f>SUM(AK5:BM5)</f>
        <v>6002</v>
      </c>
      <c r="BO5">
        <f>SUM(AK5:AN5)</f>
        <v>744</v>
      </c>
      <c r="BP5">
        <f>SUM(AO5:AR5)</f>
        <v>783</v>
      </c>
      <c r="BQ5">
        <f>SUM(AS5:AV5)</f>
        <v>709</v>
      </c>
      <c r="BR5">
        <f>SUM(AW5:AZ5)</f>
        <v>735</v>
      </c>
      <c r="BS5">
        <f>SUM(BA5:BD5)</f>
        <v>0</v>
      </c>
      <c r="BT5">
        <f>SUM(BE5:BH5)</f>
        <v>0</v>
      </c>
      <c r="BU5">
        <f>SUM(BI5:BL5)</f>
        <v>0</v>
      </c>
    </row>
    <row r="6" spans="1:73" ht="14.25">
      <c r="A6" t="s">
        <v>34</v>
      </c>
      <c r="B6">
        <v>5</v>
      </c>
      <c r="C6">
        <v>5</v>
      </c>
      <c r="D6">
        <v>0</v>
      </c>
      <c r="E6" t="s">
        <v>35</v>
      </c>
      <c r="F6" s="8">
        <f>SUM(BM6)/(J6)</f>
        <v>162.52173913043478</v>
      </c>
      <c r="G6" s="8">
        <f>SUM(AK6:BL6)/(K6)</f>
        <v>164</v>
      </c>
      <c r="H6" s="8">
        <f>SUM(BN6)/(L6)</f>
        <v>163.33333333333334</v>
      </c>
      <c r="I6" s="10">
        <f>'[1]Sheet1'!$V$14</f>
        <v>166.64414682539683</v>
      </c>
      <c r="J6" s="12">
        <v>23</v>
      </c>
      <c r="K6" s="6">
        <f>COUNT(AK6:BL6)</f>
        <v>28</v>
      </c>
      <c r="L6" s="12">
        <f>SUM(J6:K6)</f>
        <v>51</v>
      </c>
      <c r="M6" s="4">
        <f>SUM(887+L6)</f>
        <v>938</v>
      </c>
      <c r="N6">
        <v>220</v>
      </c>
      <c r="O6">
        <v>214</v>
      </c>
      <c r="P6">
        <v>220</v>
      </c>
      <c r="Q6">
        <v>220</v>
      </c>
      <c r="R6">
        <v>257</v>
      </c>
      <c r="S6">
        <v>247</v>
      </c>
      <c r="T6">
        <v>225</v>
      </c>
      <c r="U6">
        <v>233</v>
      </c>
      <c r="V6">
        <v>235</v>
      </c>
      <c r="W6">
        <v>202</v>
      </c>
      <c r="X6" s="6">
        <f>MAX(AK6:BL6)</f>
        <v>194</v>
      </c>
      <c r="Y6" s="3">
        <f>MAX(N6:X6)</f>
        <v>257</v>
      </c>
      <c r="Z6">
        <v>757</v>
      </c>
      <c r="AA6">
        <v>731</v>
      </c>
      <c r="AB6">
        <v>750</v>
      </c>
      <c r="AC6">
        <v>696</v>
      </c>
      <c r="AD6">
        <v>775</v>
      </c>
      <c r="AE6">
        <v>787</v>
      </c>
      <c r="AF6">
        <v>774</v>
      </c>
      <c r="AG6">
        <v>744</v>
      </c>
      <c r="AH6">
        <v>686</v>
      </c>
      <c r="AI6" s="6">
        <f>MAX(BO6:BU6)</f>
        <v>682</v>
      </c>
      <c r="AJ6" s="3">
        <f>MAX(Z6:AI6)</f>
        <v>787</v>
      </c>
      <c r="AK6">
        <v>145</v>
      </c>
      <c r="AL6">
        <v>146</v>
      </c>
      <c r="AM6">
        <v>167</v>
      </c>
      <c r="AN6">
        <v>165</v>
      </c>
      <c r="AO6">
        <v>177</v>
      </c>
      <c r="AP6">
        <v>184</v>
      </c>
      <c r="AQ6">
        <v>137</v>
      </c>
      <c r="AR6">
        <v>183</v>
      </c>
      <c r="AS6">
        <v>158</v>
      </c>
      <c r="AT6">
        <v>181</v>
      </c>
      <c r="AU6">
        <v>182</v>
      </c>
      <c r="AV6">
        <v>153</v>
      </c>
      <c r="AW6">
        <v>162</v>
      </c>
      <c r="AX6">
        <v>169</v>
      </c>
      <c r="AY6">
        <v>163</v>
      </c>
      <c r="AZ6">
        <v>141</v>
      </c>
      <c r="BA6">
        <v>154</v>
      </c>
      <c r="BB6">
        <v>153</v>
      </c>
      <c r="BC6">
        <v>179</v>
      </c>
      <c r="BD6">
        <v>160</v>
      </c>
      <c r="BE6">
        <v>141</v>
      </c>
      <c r="BF6">
        <v>163</v>
      </c>
      <c r="BG6">
        <v>194</v>
      </c>
      <c r="BH6">
        <v>153</v>
      </c>
      <c r="BI6">
        <v>178</v>
      </c>
      <c r="BJ6">
        <v>159</v>
      </c>
      <c r="BK6">
        <v>183</v>
      </c>
      <c r="BL6">
        <v>162</v>
      </c>
      <c r="BM6" s="6">
        <v>3738</v>
      </c>
      <c r="BN6" s="3">
        <f>SUM(AK6:BM6)</f>
        <v>8330</v>
      </c>
      <c r="BO6">
        <f>SUM(AK6:AN6)</f>
        <v>623</v>
      </c>
      <c r="BP6">
        <f>SUM(AO6:AR6)</f>
        <v>681</v>
      </c>
      <c r="BQ6">
        <f>SUM(AS6:AV6)</f>
        <v>674</v>
      </c>
      <c r="BR6">
        <f>SUM(AW6:AZ6)</f>
        <v>635</v>
      </c>
      <c r="BS6">
        <f>SUM(BA6:BD6)</f>
        <v>646</v>
      </c>
      <c r="BT6">
        <f>SUM(BE6:BH6)</f>
        <v>651</v>
      </c>
      <c r="BU6">
        <f>SUM(BI6:BL6)</f>
        <v>682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B1">
      <selection activeCell="L3" sqref="L3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9</v>
      </c>
      <c r="C1" s="1" t="s">
        <v>3</v>
      </c>
      <c r="D1" s="1" t="s">
        <v>26</v>
      </c>
      <c r="E1" s="1" t="s">
        <v>27</v>
      </c>
      <c r="F1" s="1" t="s">
        <v>28</v>
      </c>
      <c r="G1" s="1" t="s">
        <v>29</v>
      </c>
      <c r="H1" s="1" t="s">
        <v>30</v>
      </c>
      <c r="I1" s="1" t="s">
        <v>14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  <c r="O1" s="1" t="s">
        <v>14</v>
      </c>
    </row>
    <row r="2" spans="1:15" ht="14.25">
      <c r="A2">
        <v>1</v>
      </c>
      <c r="B2" t="s">
        <v>20</v>
      </c>
      <c r="C2" t="s">
        <v>19</v>
      </c>
      <c r="D2">
        <v>177</v>
      </c>
      <c r="E2">
        <v>173</v>
      </c>
      <c r="H2" s="3">
        <f>MAX(D2:G2)</f>
        <v>177</v>
      </c>
      <c r="I2" s="4">
        <v>177</v>
      </c>
      <c r="J2">
        <v>577</v>
      </c>
      <c r="K2">
        <v>532</v>
      </c>
      <c r="N2" s="3">
        <f>MAX(J2:M2)</f>
        <v>577</v>
      </c>
      <c r="O2" s="4">
        <v>577</v>
      </c>
    </row>
    <row r="3" spans="1:15" ht="14.25">
      <c r="A3">
        <v>2</v>
      </c>
      <c r="B3" t="s">
        <v>21</v>
      </c>
      <c r="C3" t="s">
        <v>22</v>
      </c>
      <c r="D3">
        <v>200</v>
      </c>
      <c r="E3">
        <v>188</v>
      </c>
      <c r="H3" s="3">
        <f>MAX(D3:G3)</f>
        <v>200</v>
      </c>
      <c r="I3" s="4">
        <v>225</v>
      </c>
      <c r="J3">
        <v>670</v>
      </c>
      <c r="K3">
        <v>678</v>
      </c>
      <c r="N3" s="3">
        <f>MAX(J3:M3)</f>
        <v>678</v>
      </c>
      <c r="O3" s="4">
        <v>756</v>
      </c>
    </row>
    <row r="4" spans="1:15" ht="14.25">
      <c r="A4">
        <v>3</v>
      </c>
      <c r="B4" t="s">
        <v>21</v>
      </c>
      <c r="C4" t="s">
        <v>23</v>
      </c>
      <c r="D4">
        <v>180</v>
      </c>
      <c r="E4">
        <v>190</v>
      </c>
      <c r="H4" s="3">
        <f>MAX(D4:G4)</f>
        <v>190</v>
      </c>
      <c r="I4" s="4">
        <v>190</v>
      </c>
      <c r="J4">
        <v>629</v>
      </c>
      <c r="K4">
        <v>632</v>
      </c>
      <c r="N4" s="3">
        <f>MAX(J4:M4)</f>
        <v>632</v>
      </c>
      <c r="O4" s="4">
        <v>632</v>
      </c>
    </row>
    <row r="5" spans="1:15" ht="14.25">
      <c r="A5">
        <v>4</v>
      </c>
      <c r="B5" t="s">
        <v>32</v>
      </c>
      <c r="C5" t="s">
        <v>33</v>
      </c>
      <c r="D5">
        <v>237</v>
      </c>
      <c r="E5">
        <v>241</v>
      </c>
      <c r="H5" s="3">
        <f>MAX(D5:G5)</f>
        <v>241</v>
      </c>
      <c r="I5" s="4">
        <v>247</v>
      </c>
      <c r="J5">
        <v>805</v>
      </c>
      <c r="K5">
        <v>783</v>
      </c>
      <c r="N5" s="3">
        <f>MAX(J5:M5)</f>
        <v>805</v>
      </c>
      <c r="O5" s="4">
        <v>874</v>
      </c>
    </row>
    <row r="6" spans="1:15" ht="14.25">
      <c r="A6">
        <v>5</v>
      </c>
      <c r="B6" t="s">
        <v>34</v>
      </c>
      <c r="C6" t="s">
        <v>35</v>
      </c>
      <c r="D6">
        <v>202</v>
      </c>
      <c r="E6">
        <v>194</v>
      </c>
      <c r="H6" s="3">
        <f>MAX(D6:G6)</f>
        <v>202</v>
      </c>
      <c r="I6" s="4">
        <v>257</v>
      </c>
      <c r="J6">
        <v>686</v>
      </c>
      <c r="K6">
        <v>682</v>
      </c>
      <c r="N6" s="3">
        <f>MAX(J6:M6)</f>
        <v>686</v>
      </c>
      <c r="O6" s="4">
        <v>787</v>
      </c>
    </row>
    <row r="7" spans="8:15" ht="14.25">
      <c r="H7" s="3"/>
      <c r="I7" s="4"/>
      <c r="N7" s="3"/>
      <c r="O7" s="4"/>
    </row>
    <row r="8" spans="8:15" ht="14.25">
      <c r="H8" s="3"/>
      <c r="I8" s="4"/>
      <c r="N8" s="3"/>
      <c r="O8" s="4"/>
    </row>
    <row r="9" spans="8:15" ht="14.25">
      <c r="H9" s="3"/>
      <c r="I9" s="4"/>
      <c r="N9" s="3"/>
      <c r="O9" s="4"/>
    </row>
    <row r="10" spans="8:15" ht="14.25">
      <c r="H10" s="3"/>
      <c r="I10" s="4"/>
      <c r="N10" s="3"/>
      <c r="O10" s="4"/>
    </row>
    <row r="11" spans="8:15" ht="14.25">
      <c r="H11" s="3"/>
      <c r="I11" s="4"/>
      <c r="N11" s="3"/>
      <c r="O11" s="4"/>
    </row>
    <row r="12" spans="8:15" ht="14.25">
      <c r="H12" s="3"/>
      <c r="I12" s="4"/>
      <c r="N12" s="3"/>
      <c r="O12" s="4"/>
    </row>
    <row r="13" spans="8:15" ht="14.25">
      <c r="H13" s="3"/>
      <c r="I13" s="4"/>
      <c r="N13" s="3"/>
      <c r="O13" s="4"/>
    </row>
    <row r="14" spans="8:15" ht="14.25">
      <c r="H14" s="3"/>
      <c r="I14" s="4"/>
      <c r="N14" s="3"/>
      <c r="O14" s="4"/>
    </row>
    <row r="15" spans="8:15" ht="14.25">
      <c r="H15" s="3"/>
      <c r="I15" s="4"/>
      <c r="N15" s="3"/>
      <c r="O15" s="4"/>
    </row>
    <row r="16" spans="8:15" ht="14.25">
      <c r="H16" s="3"/>
      <c r="I16" s="4"/>
      <c r="N16" s="3"/>
      <c r="O16" s="4"/>
    </row>
    <row r="17" spans="8:15" ht="14.25">
      <c r="H17" s="3"/>
      <c r="I17" s="4"/>
      <c r="N17" s="3"/>
      <c r="O17" s="4"/>
    </row>
    <row r="18" spans="8:15" ht="14.25">
      <c r="H18" s="3"/>
      <c r="I18" s="4"/>
      <c r="N18" s="3"/>
      <c r="O18" s="4"/>
    </row>
    <row r="19" spans="8:15" ht="14.25">
      <c r="H19" s="3"/>
      <c r="I19" s="4"/>
      <c r="N19" s="3"/>
      <c r="O19" s="4"/>
    </row>
    <row r="20" spans="8:15" ht="14.25">
      <c r="H20" s="3"/>
      <c r="I20" s="4"/>
      <c r="N20" s="3"/>
      <c r="O20" s="4"/>
    </row>
    <row r="21" spans="8:15" ht="14.25">
      <c r="H21" s="3"/>
      <c r="I21" s="4"/>
      <c r="N21" s="3"/>
      <c r="O21" s="4"/>
    </row>
    <row r="22" spans="8:15" ht="14.25">
      <c r="H22" s="3"/>
      <c r="I22" s="4"/>
      <c r="N22" s="3"/>
      <c r="O22" s="4"/>
    </row>
    <row r="23" spans="8:15" ht="14.25">
      <c r="H23" s="3"/>
      <c r="I23" s="4"/>
      <c r="N23" s="3"/>
      <c r="O23" s="4"/>
    </row>
    <row r="24" spans="8:15" ht="14.25">
      <c r="H24" s="3"/>
      <c r="I24" s="4"/>
      <c r="N24" s="3"/>
      <c r="O24" s="4"/>
    </row>
    <row r="25" spans="8:15" ht="14.25">
      <c r="H25" s="3"/>
      <c r="I25" s="4"/>
      <c r="N25" s="3"/>
      <c r="O25" s="4"/>
    </row>
    <row r="26" spans="8:15" ht="14.25">
      <c r="H26" s="3"/>
      <c r="I26" s="4"/>
      <c r="N26" s="3"/>
      <c r="O26" s="4"/>
    </row>
    <row r="27" spans="8:15" ht="14.25">
      <c r="H27" s="3"/>
      <c r="I27" s="4"/>
      <c r="N27" s="3"/>
      <c r="O27" s="4"/>
    </row>
    <row r="28" spans="8:15" ht="14.25">
      <c r="H28" s="3"/>
      <c r="I28" s="4"/>
      <c r="N28" s="3"/>
      <c r="O28" s="4"/>
    </row>
    <row r="29" spans="8:15" ht="14.25">
      <c r="H29" s="3"/>
      <c r="I29" s="4"/>
      <c r="N29" s="3"/>
      <c r="O29" s="4"/>
    </row>
    <row r="30" spans="8:15" ht="14.25">
      <c r="H30" s="3"/>
      <c r="I30" s="4"/>
      <c r="N30" s="3"/>
      <c r="O30" s="4"/>
    </row>
    <row r="31" spans="8:15" ht="14.25">
      <c r="H31" s="3"/>
      <c r="I31" s="4"/>
      <c r="N31" s="3"/>
      <c r="O31" s="4"/>
    </row>
    <row r="32" spans="8:15" ht="14.25">
      <c r="H32" s="3"/>
      <c r="I32" s="4"/>
      <c r="N32" s="3"/>
      <c r="O32" s="4"/>
    </row>
    <row r="33" spans="8:15" ht="14.25">
      <c r="H33" s="3"/>
      <c r="I33" s="4"/>
      <c r="N33" s="3"/>
      <c r="O33" s="4"/>
    </row>
    <row r="34" spans="8:15" ht="14.25">
      <c r="H34" s="3"/>
      <c r="I34" s="4"/>
      <c r="N34" s="3"/>
      <c r="O34" s="4"/>
    </row>
    <row r="35" spans="8:15" ht="14.25">
      <c r="H35" s="3"/>
      <c r="I35" s="4"/>
      <c r="N35" s="3"/>
      <c r="O35" s="4"/>
    </row>
    <row r="36" spans="8:15" ht="14.25">
      <c r="H36" s="3"/>
      <c r="I36" s="4"/>
      <c r="N36" s="3"/>
      <c r="O3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cp:lastPrinted>2015-12-11T12:31:40Z</cp:lastPrinted>
  <dcterms:created xsi:type="dcterms:W3CDTF">2015-12-11T12:31:55Z</dcterms:created>
  <dcterms:modified xsi:type="dcterms:W3CDTF">2022-12-14T10:27:21Z</dcterms:modified>
  <cp:category/>
  <cp:version/>
  <cp:contentType/>
  <cp:contentStatus/>
</cp:coreProperties>
</file>