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SILVER siev reit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<sst xmlns="http://schemas.openxmlformats.org/spreadsheetml/2006/main" count="125" uniqueCount="63">
  <si>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</si>
  <si>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</si>
  <si>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</si>
  <si>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</si>
  <si>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</si>
  <si>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</si>
  <si>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</si>
  <si>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</si>
  <si>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</si>
  <si>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</si>
  <si>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</si>
  <si>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</si>
  <si>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</si>
  <si>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</si>
  <si>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</si>
  <si>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</si>
  <si>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</si>
  <si>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</si>
  <si>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</si>
  <si>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Līva Landmane</t>
  </si>
  <si>
    <t>Wii sports resort</t>
  </si>
  <si>
    <t>(16.ABL)</t>
  </si>
  <si>
    <t>Spēles ABL</t>
  </si>
  <si>
    <t>(17.ABL 1.K.)</t>
  </si>
  <si>
    <t>(17.ABL 2.K.)</t>
  </si>
  <si>
    <t>(17.ABL 3.K.)</t>
  </si>
  <si>
    <t>(17.ABL 4.K.)</t>
  </si>
  <si>
    <t>(17.ABL labākais)</t>
  </si>
  <si>
    <t>Kopējais vidējais ABL</t>
  </si>
  <si>
    <t>Amberfish</t>
  </si>
  <si>
    <t>Svetlana Jemeļjanova</t>
  </si>
  <si>
    <t>Vidējais bez handikapa 1.kārta</t>
  </si>
  <si>
    <t>Vidējais bez handikapa 2.kārta</t>
  </si>
  <si>
    <t>Spēles 1.kārta</t>
  </si>
  <si>
    <t>Spēles 2.kārta</t>
  </si>
  <si>
    <t>(17.ABL 1.k.)</t>
  </si>
  <si>
    <t>Summa (pēc 1.kārtas)</t>
  </si>
  <si>
    <t>NB Lēdijas</t>
  </si>
  <si>
    <t>Anita Valdmane</t>
  </si>
  <si>
    <t>Natālija Riznika</t>
  </si>
  <si>
    <t>Ilona Ozola</t>
  </si>
  <si>
    <t>Ilona Liniņa</t>
  </si>
  <si>
    <t>Rasma Mauriņa</t>
  </si>
  <si>
    <t>JBP</t>
  </si>
  <si>
    <t>Irina Bokuma</t>
  </si>
  <si>
    <t>Vidējais bez handikapa 3.kārta</t>
  </si>
  <si>
    <t>Spēles 3.kārta</t>
  </si>
  <si>
    <t>(17.ABL 2.k.)</t>
  </si>
  <si>
    <t>10.01.</t>
  </si>
  <si>
    <t>17.01.</t>
  </si>
  <si>
    <t>24.01.</t>
  </si>
  <si>
    <t>31.01.</t>
  </si>
  <si>
    <t>07.02.</t>
  </si>
  <si>
    <t>14.02.</t>
  </si>
  <si>
    <t>21.02.</t>
  </si>
  <si>
    <t>Summa (pēc 2.kārtas)</t>
  </si>
  <si>
    <t>Summa 10.01.(4.spēles)</t>
  </si>
  <si>
    <t>Summa 17.01.(4.spēles)</t>
  </si>
  <si>
    <t>Summa 24.01.(4.spēles)</t>
  </si>
  <si>
    <t>Summa 31.01.(4.spēles)</t>
  </si>
  <si>
    <t>Summa 07.02.(4.spēles)</t>
  </si>
  <si>
    <t>Summa 14.02.(4.spēles)</t>
  </si>
  <si>
    <t>Summa 21.02.(4.spēles)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</si>
</sst>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 dd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000"/>
    <numFmt numFmtId="179" formatCode="0.00000000"/>
    <numFmt numFmtId="180" formatCode="0.0000000"/>
    <numFmt numFmtId="18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34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17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sieviet&#275;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4">
          <cell r="V14">
            <v>166.57839436407474</v>
          </cell>
        </row>
        <row r="16">
          <cell r="V16">
            <v>164.97268445839873</v>
          </cell>
        </row>
        <row r="21">
          <cell r="V21">
            <v>155.5118958333333</v>
          </cell>
        </row>
        <row r="23">
          <cell r="V23">
            <v>153.3321875</v>
          </cell>
        </row>
        <row r="38">
          <cell r="V38">
            <v>142.9586473429952</v>
          </cell>
        </row>
        <row r="42">
          <cell r="V42">
            <v>136.9639393939394</v>
          </cell>
        </row>
        <row r="55">
          <cell r="V55">
            <v>124.1</v>
          </cell>
        </row>
        <row r="132">
          <cell r="V132">
            <v>129.97674418604652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9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5" max="5" width="18.28125" style="0" customWidth="1"/>
    <col min="6" max="8" width="15.421875" style="3" customWidth="1"/>
    <col min="9" max="9" width="9.57421875" style="3" bestFit="1" customWidth="1"/>
    <col min="10" max="10" width="9.57421875" style="11" bestFit="1" customWidth="1"/>
    <col min="11" max="13" width="9.57421875" style="6" customWidth="1"/>
    <col min="14" max="14" width="8.8515625" style="6" customWidth="1"/>
    <col min="15" max="15" width="8.8515625" style="4" customWidth="1"/>
    <col min="27" max="27" width="8.8515625" style="6" customWidth="1"/>
    <col min="28" max="28" width="8.8515625" style="3" customWidth="1"/>
    <col min="39" max="39" width="8.8515625" style="6" customWidth="1"/>
    <col min="40" max="40" width="8.8515625" style="3" customWidth="1"/>
    <col min="69" max="70" width="8.8515625" style="6" customWidth="1"/>
    <col min="71" max="71" width="8.8515625" style="3" customWidth="1"/>
  </cols>
  <sheetData>
    <row r="1" spans="1:78" s="1" customFormat="1" ht="14.25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31</v>
      </c>
      <c r="G1" s="2" t="s">
        <v>32</v>
      </c>
      <c r="H1" s="2" t="s">
        <v>45</v>
      </c>
      <c r="I1" s="2" t="s">
        <v>4</v>
      </c>
      <c r="J1" s="9" t="s">
        <v>28</v>
      </c>
      <c r="K1" s="5" t="s">
        <v>33</v>
      </c>
      <c r="L1" s="5" t="s">
        <v>34</v>
      </c>
      <c r="M1" s="5" t="s">
        <v>46</v>
      </c>
      <c r="N1" s="5" t="s">
        <v>5</v>
      </c>
      <c r="O1" s="7" t="s">
        <v>22</v>
      </c>
      <c r="P1" s="1" t="s">
        <v>12</v>
      </c>
      <c r="Q1" s="1" t="s">
        <v>10</v>
      </c>
      <c r="R1" s="1" t="s">
        <v>11</v>
      </c>
      <c r="S1" s="1" t="s">
        <v>13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21</v>
      </c>
      <c r="Y1" s="1" t="s">
        <v>35</v>
      </c>
      <c r="Z1" s="1" t="s">
        <v>47</v>
      </c>
      <c r="AA1" s="5" t="s">
        <v>6</v>
      </c>
      <c r="AB1" s="2" t="s">
        <v>14</v>
      </c>
      <c r="AC1" s="1" t="s">
        <v>10</v>
      </c>
      <c r="AD1" s="1" t="s">
        <v>11</v>
      </c>
      <c r="AE1" s="1" t="s">
        <v>13</v>
      </c>
      <c r="AF1" s="1" t="s">
        <v>15</v>
      </c>
      <c r="AG1" s="1" t="s">
        <v>16</v>
      </c>
      <c r="AH1" s="1" t="s">
        <v>17</v>
      </c>
      <c r="AI1" s="1" t="s">
        <v>18</v>
      </c>
      <c r="AJ1" s="1" t="s">
        <v>21</v>
      </c>
      <c r="AK1" s="1" t="s">
        <v>35</v>
      </c>
      <c r="AL1" s="1" t="s">
        <v>47</v>
      </c>
      <c r="AM1" s="5" t="s">
        <v>7</v>
      </c>
      <c r="AN1" s="2" t="s">
        <v>14</v>
      </c>
      <c r="AO1" s="1" t="s">
        <v>48</v>
      </c>
      <c r="AP1" s="1" t="s">
        <v>48</v>
      </c>
      <c r="AQ1" s="1" t="s">
        <v>48</v>
      </c>
      <c r="AR1" s="1" t="s">
        <v>48</v>
      </c>
      <c r="AS1" s="1" t="s">
        <v>49</v>
      </c>
      <c r="AT1" s="1" t="s">
        <v>49</v>
      </c>
      <c r="AU1" s="1" t="s">
        <v>49</v>
      </c>
      <c r="AV1" s="1" t="s">
        <v>49</v>
      </c>
      <c r="AW1" s="1" t="s">
        <v>50</v>
      </c>
      <c r="AX1" s="1" t="s">
        <v>50</v>
      </c>
      <c r="AY1" s="1" t="s">
        <v>50</v>
      </c>
      <c r="AZ1" s="1" t="s">
        <v>50</v>
      </c>
      <c r="BA1" s="1" t="s">
        <v>51</v>
      </c>
      <c r="BB1" s="1" t="s">
        <v>51</v>
      </c>
      <c r="BC1" s="1" t="s">
        <v>51</v>
      </c>
      <c r="BD1" s="1" t="s">
        <v>51</v>
      </c>
      <c r="BE1" s="1" t="s">
        <v>52</v>
      </c>
      <c r="BF1" s="1" t="s">
        <v>52</v>
      </c>
      <c r="BG1" s="1" t="s">
        <v>52</v>
      </c>
      <c r="BH1" s="1" t="s">
        <v>52</v>
      </c>
      <c r="BI1" s="1" t="s">
        <v>53</v>
      </c>
      <c r="BJ1" s="1" t="s">
        <v>53</v>
      </c>
      <c r="BK1" s="1" t="s">
        <v>53</v>
      </c>
      <c r="BL1" s="1" t="s">
        <v>53</v>
      </c>
      <c r="BM1" s="1" t="s">
        <v>54</v>
      </c>
      <c r="BN1" s="1" t="s">
        <v>54</v>
      </c>
      <c r="BO1" s="1" t="s">
        <v>54</v>
      </c>
      <c r="BP1" s="1" t="s">
        <v>54</v>
      </c>
      <c r="BQ1" s="5" t="s">
        <v>36</v>
      </c>
      <c r="BR1" s="5" t="s">
        <v>55</v>
      </c>
      <c r="BS1" s="2" t="s">
        <v>8</v>
      </c>
      <c r="BT1" s="1" t="s">
        <v>56</v>
      </c>
      <c r="BU1" s="1" t="s">
        <v>57</v>
      </c>
      <c r="BV1" s="1" t="s">
        <v>58</v>
      </c>
      <c r="BW1" s="1" t="s">
        <v>59</v>
      </c>
      <c r="BX1" s="1" t="s">
        <v>60</v>
      </c>
      <c r="BY1" s="1" t="s">
        <v>61</v>
      </c>
      <c r="BZ1" s="1" t="s">
        <v>62</v>
      </c>
    </row>
    <row r="2" spans="1:78" ht="14.25">
      <c r="A2" t="s">
        <v>20</v>
      </c>
      <c r="B2">
        <v>1</v>
      </c>
      <c r="C2">
        <v>1</v>
      </c>
      <c r="D2">
        <v>0</v>
      </c>
      <c r="E2" t="s">
        <v>19</v>
      </c>
      <c r="F2" s="8">
        <f>SUM(BQ2)/(K2)</f>
        <v>133.375</v>
      </c>
      <c r="G2" s="8">
        <f>SUM(BR2)/(L2)</f>
        <v>124.41176470588235</v>
      </c>
      <c r="H2" s="8">
        <f>SUM(AO2:BP2)/(M2)</f>
        <v>134</v>
      </c>
      <c r="I2" s="8">
        <f aca="true" t="shared" si="0" ref="I2:I9">SUM(BS2)/(N2)</f>
        <v>129.97674418604652</v>
      </c>
      <c r="J2" s="10">
        <f>'[1]Sheet1'!$V$132</f>
        <v>129.97674418604652</v>
      </c>
      <c r="K2" s="12">
        <v>16</v>
      </c>
      <c r="L2" s="6">
        <v>17</v>
      </c>
      <c r="M2" s="6">
        <f>COUNT(AO2:BP2)</f>
        <v>10</v>
      </c>
      <c r="N2" s="12">
        <f>SUM(K2:M2)</f>
        <v>43</v>
      </c>
      <c r="O2" s="4">
        <f>SUM(22+N2)</f>
        <v>65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120</v>
      </c>
      <c r="Y2">
        <v>177</v>
      </c>
      <c r="Z2">
        <v>173</v>
      </c>
      <c r="AA2" s="6">
        <f aca="true" t="shared" si="1" ref="AA2:AA9">MAX(AO2:BP2)</f>
        <v>174</v>
      </c>
      <c r="AB2" s="3">
        <f aca="true" t="shared" si="2" ref="AB2:AB9">MAX(P2:AA2)</f>
        <v>177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369</v>
      </c>
      <c r="AK2">
        <v>577</v>
      </c>
      <c r="AL2">
        <v>532</v>
      </c>
      <c r="AM2" s="6">
        <f aca="true" t="shared" si="3" ref="AM2:AM9">MAX(BT2:BZ2)</f>
        <v>632</v>
      </c>
      <c r="AN2" s="3">
        <f aca="true" t="shared" si="4" ref="AN2:AN9">MAX(AC2:AM2)</f>
        <v>632</v>
      </c>
      <c r="AO2">
        <v>122</v>
      </c>
      <c r="AP2">
        <v>171</v>
      </c>
      <c r="AQ2">
        <v>174</v>
      </c>
      <c r="AR2">
        <v>165</v>
      </c>
      <c r="AT2">
        <v>133</v>
      </c>
      <c r="AV2">
        <v>146</v>
      </c>
      <c r="BA2">
        <v>93</v>
      </c>
      <c r="BB2">
        <v>127</v>
      </c>
      <c r="BC2">
        <v>105</v>
      </c>
      <c r="BD2">
        <v>104</v>
      </c>
      <c r="BQ2" s="6">
        <v>2134</v>
      </c>
      <c r="BR2" s="6">
        <v>2115</v>
      </c>
      <c r="BS2" s="3">
        <f>SUM(AO2:BR2)</f>
        <v>5589</v>
      </c>
      <c r="BT2">
        <f aca="true" t="shared" si="5" ref="BT2:BT9">SUM(AO2:AR2)</f>
        <v>632</v>
      </c>
      <c r="BU2">
        <f aca="true" t="shared" si="6" ref="BU2:BU9">SUM(AS2:AV2)</f>
        <v>279</v>
      </c>
      <c r="BV2">
        <f aca="true" t="shared" si="7" ref="BV2:BV9">SUM(AW2:AZ2)</f>
        <v>0</v>
      </c>
      <c r="BW2">
        <f aca="true" t="shared" si="8" ref="BW2:BW9">SUM(BA2:BD2)</f>
        <v>429</v>
      </c>
      <c r="BX2">
        <f aca="true" t="shared" si="9" ref="BX2:BX9">SUM(BE2:BH2)</f>
        <v>0</v>
      </c>
      <c r="BY2">
        <f aca="true" t="shared" si="10" ref="BY2:BY9">SUM(BI2:BL2)</f>
        <v>0</v>
      </c>
      <c r="BZ2">
        <f aca="true" t="shared" si="11" ref="BZ2:BZ9">SUM(BM2:BP2)</f>
        <v>0</v>
      </c>
    </row>
    <row r="3" spans="1:78" ht="14.25">
      <c r="A3" t="s">
        <v>29</v>
      </c>
      <c r="B3">
        <v>2</v>
      </c>
      <c r="C3">
        <v>2</v>
      </c>
      <c r="D3">
        <v>0</v>
      </c>
      <c r="E3" t="s">
        <v>30</v>
      </c>
      <c r="F3" s="8">
        <f aca="true" t="shared" si="12" ref="F3:F9">SUM(BQ3)/(K3)</f>
        <v>162.52173913043478</v>
      </c>
      <c r="G3" s="8">
        <f aca="true" t="shared" si="13" ref="G3:G9">SUM(BR3)/(L3)</f>
        <v>164</v>
      </c>
      <c r="H3" s="8">
        <f aca="true" t="shared" si="14" ref="H3:H9">SUM(AO3:BP3)/(M3)</f>
        <v>161.10714285714286</v>
      </c>
      <c r="I3" s="8">
        <f t="shared" si="0"/>
        <v>162.54430379746836</v>
      </c>
      <c r="J3" s="10">
        <f>'[1]Sheet1'!$V$14</f>
        <v>166.57839436407474</v>
      </c>
      <c r="K3" s="12">
        <v>23</v>
      </c>
      <c r="L3" s="6">
        <v>28</v>
      </c>
      <c r="M3" s="6">
        <f aca="true" t="shared" si="15" ref="M3:M9">COUNT(AO3:BP3)</f>
        <v>28</v>
      </c>
      <c r="N3" s="12">
        <f aca="true" t="shared" si="16" ref="N3:N9">SUM(K3:M3)</f>
        <v>79</v>
      </c>
      <c r="O3" s="4">
        <f>SUM(887+N3)</f>
        <v>966</v>
      </c>
      <c r="P3">
        <v>220</v>
      </c>
      <c r="Q3">
        <v>214</v>
      </c>
      <c r="R3">
        <v>220</v>
      </c>
      <c r="S3">
        <v>220</v>
      </c>
      <c r="T3">
        <v>257</v>
      </c>
      <c r="U3">
        <v>247</v>
      </c>
      <c r="V3">
        <v>225</v>
      </c>
      <c r="W3">
        <v>233</v>
      </c>
      <c r="X3">
        <v>235</v>
      </c>
      <c r="Y3">
        <v>202</v>
      </c>
      <c r="Z3">
        <v>194</v>
      </c>
      <c r="AA3" s="6">
        <f t="shared" si="1"/>
        <v>209</v>
      </c>
      <c r="AB3" s="3">
        <f t="shared" si="2"/>
        <v>257</v>
      </c>
      <c r="AC3">
        <v>757</v>
      </c>
      <c r="AD3">
        <v>731</v>
      </c>
      <c r="AE3">
        <v>750</v>
      </c>
      <c r="AF3">
        <v>696</v>
      </c>
      <c r="AG3">
        <v>775</v>
      </c>
      <c r="AH3">
        <v>787</v>
      </c>
      <c r="AI3">
        <v>774</v>
      </c>
      <c r="AJ3">
        <v>744</v>
      </c>
      <c r="AK3">
        <v>686</v>
      </c>
      <c r="AL3">
        <v>682</v>
      </c>
      <c r="AM3" s="6">
        <f t="shared" si="3"/>
        <v>698</v>
      </c>
      <c r="AN3" s="3">
        <f t="shared" si="4"/>
        <v>787</v>
      </c>
      <c r="AO3">
        <v>189</v>
      </c>
      <c r="AP3">
        <v>172</v>
      </c>
      <c r="AQ3">
        <v>135</v>
      </c>
      <c r="AR3">
        <v>166</v>
      </c>
      <c r="AS3">
        <v>167</v>
      </c>
      <c r="AT3">
        <v>115</v>
      </c>
      <c r="AU3">
        <v>194</v>
      </c>
      <c r="AV3">
        <v>167</v>
      </c>
      <c r="AW3">
        <v>136</v>
      </c>
      <c r="AX3">
        <v>163</v>
      </c>
      <c r="AY3">
        <v>168</v>
      </c>
      <c r="AZ3">
        <v>155</v>
      </c>
      <c r="BA3">
        <v>189</v>
      </c>
      <c r="BB3">
        <v>181</v>
      </c>
      <c r="BC3">
        <v>166</v>
      </c>
      <c r="BD3">
        <v>162</v>
      </c>
      <c r="BE3">
        <v>145</v>
      </c>
      <c r="BF3">
        <v>169</v>
      </c>
      <c r="BG3">
        <v>148</v>
      </c>
      <c r="BH3">
        <v>145</v>
      </c>
      <c r="BI3">
        <v>194</v>
      </c>
      <c r="BJ3">
        <v>121</v>
      </c>
      <c r="BK3">
        <v>145</v>
      </c>
      <c r="BL3">
        <v>159</v>
      </c>
      <c r="BM3">
        <v>146</v>
      </c>
      <c r="BN3">
        <v>209</v>
      </c>
      <c r="BO3">
        <v>169</v>
      </c>
      <c r="BP3">
        <v>136</v>
      </c>
      <c r="BQ3" s="6">
        <v>3738</v>
      </c>
      <c r="BR3" s="6">
        <v>4592</v>
      </c>
      <c r="BS3" s="3">
        <f aca="true" t="shared" si="17" ref="BS3:BS9">SUM(AO3:BR3)</f>
        <v>12841</v>
      </c>
      <c r="BT3">
        <f t="shared" si="5"/>
        <v>662</v>
      </c>
      <c r="BU3">
        <f t="shared" si="6"/>
        <v>643</v>
      </c>
      <c r="BV3">
        <f t="shared" si="7"/>
        <v>622</v>
      </c>
      <c r="BW3">
        <f t="shared" si="8"/>
        <v>698</v>
      </c>
      <c r="BX3">
        <f t="shared" si="9"/>
        <v>607</v>
      </c>
      <c r="BY3">
        <f t="shared" si="10"/>
        <v>619</v>
      </c>
      <c r="BZ3">
        <f t="shared" si="11"/>
        <v>660</v>
      </c>
    </row>
    <row r="4" spans="1:78" ht="14.25">
      <c r="A4" t="s">
        <v>37</v>
      </c>
      <c r="B4">
        <v>3</v>
      </c>
      <c r="C4">
        <v>3</v>
      </c>
      <c r="D4">
        <v>0</v>
      </c>
      <c r="E4" t="s">
        <v>38</v>
      </c>
      <c r="F4" s="8">
        <f t="shared" si="12"/>
        <v>176.85</v>
      </c>
      <c r="G4" s="8">
        <f t="shared" si="13"/>
        <v>169.75</v>
      </c>
      <c r="H4" s="8">
        <f t="shared" si="14"/>
        <v>176.0625</v>
      </c>
      <c r="I4" s="8">
        <f t="shared" si="0"/>
        <v>174.42307692307693</v>
      </c>
      <c r="J4" s="10">
        <f>'[1]Sheet1'!$V$16</f>
        <v>164.97268445839873</v>
      </c>
      <c r="K4" s="6">
        <v>20</v>
      </c>
      <c r="L4" s="6">
        <v>16</v>
      </c>
      <c r="M4" s="6">
        <f t="shared" si="15"/>
        <v>16</v>
      </c>
      <c r="N4" s="12">
        <f t="shared" si="16"/>
        <v>52</v>
      </c>
      <c r="O4" s="4">
        <f>SUM(469+N4)</f>
        <v>521</v>
      </c>
      <c r="P4">
        <v>235</v>
      </c>
      <c r="Q4">
        <v>0</v>
      </c>
      <c r="R4">
        <v>0</v>
      </c>
      <c r="S4">
        <v>209</v>
      </c>
      <c r="T4">
        <v>225</v>
      </c>
      <c r="U4">
        <v>257</v>
      </c>
      <c r="V4">
        <v>205</v>
      </c>
      <c r="W4">
        <v>243</v>
      </c>
      <c r="X4">
        <v>279</v>
      </c>
      <c r="Y4">
        <v>212</v>
      </c>
      <c r="Z4">
        <v>233</v>
      </c>
      <c r="AA4" s="6">
        <f t="shared" si="1"/>
        <v>234</v>
      </c>
      <c r="AB4" s="3">
        <f t="shared" si="2"/>
        <v>279</v>
      </c>
      <c r="AC4">
        <v>0</v>
      </c>
      <c r="AD4">
        <v>0</v>
      </c>
      <c r="AE4">
        <v>758</v>
      </c>
      <c r="AF4">
        <v>752</v>
      </c>
      <c r="AG4">
        <v>824</v>
      </c>
      <c r="AH4">
        <v>717</v>
      </c>
      <c r="AI4">
        <v>809</v>
      </c>
      <c r="AJ4">
        <v>869</v>
      </c>
      <c r="AK4">
        <v>767</v>
      </c>
      <c r="AL4">
        <v>759</v>
      </c>
      <c r="AM4" s="6">
        <f t="shared" si="3"/>
        <v>766</v>
      </c>
      <c r="AN4" s="3">
        <f t="shared" si="4"/>
        <v>869</v>
      </c>
      <c r="AS4">
        <v>179</v>
      </c>
      <c r="AT4">
        <v>181</v>
      </c>
      <c r="AU4">
        <v>192</v>
      </c>
      <c r="AV4">
        <v>157</v>
      </c>
      <c r="BE4">
        <v>126</v>
      </c>
      <c r="BF4">
        <v>163</v>
      </c>
      <c r="BG4">
        <v>186</v>
      </c>
      <c r="BH4">
        <v>144</v>
      </c>
      <c r="BI4">
        <v>131</v>
      </c>
      <c r="BJ4">
        <v>190</v>
      </c>
      <c r="BK4">
        <v>213</v>
      </c>
      <c r="BL4">
        <v>189</v>
      </c>
      <c r="BM4">
        <v>234</v>
      </c>
      <c r="BN4">
        <v>167</v>
      </c>
      <c r="BO4">
        <v>165</v>
      </c>
      <c r="BP4">
        <v>200</v>
      </c>
      <c r="BQ4" s="6">
        <v>3537</v>
      </c>
      <c r="BR4" s="6">
        <v>2716</v>
      </c>
      <c r="BS4" s="3">
        <f t="shared" si="17"/>
        <v>9070</v>
      </c>
      <c r="BT4">
        <f t="shared" si="5"/>
        <v>0</v>
      </c>
      <c r="BU4">
        <f t="shared" si="6"/>
        <v>709</v>
      </c>
      <c r="BV4">
        <f t="shared" si="7"/>
        <v>0</v>
      </c>
      <c r="BW4">
        <f t="shared" si="8"/>
        <v>0</v>
      </c>
      <c r="BX4">
        <f t="shared" si="9"/>
        <v>619</v>
      </c>
      <c r="BY4">
        <f t="shared" si="10"/>
        <v>723</v>
      </c>
      <c r="BZ4">
        <f t="shared" si="11"/>
        <v>766</v>
      </c>
    </row>
    <row r="5" spans="1:78" ht="14.25">
      <c r="A5" t="s">
        <v>37</v>
      </c>
      <c r="B5">
        <v>4</v>
      </c>
      <c r="C5">
        <v>4</v>
      </c>
      <c r="D5">
        <v>0</v>
      </c>
      <c r="E5" t="s">
        <v>39</v>
      </c>
      <c r="F5" s="8">
        <f t="shared" si="12"/>
        <v>152.45</v>
      </c>
      <c r="G5" s="8">
        <f t="shared" si="13"/>
        <v>167.25</v>
      </c>
      <c r="H5" s="8">
        <f t="shared" si="14"/>
        <v>162.1875</v>
      </c>
      <c r="I5" s="8">
        <f t="shared" si="0"/>
        <v>159.39583333333334</v>
      </c>
      <c r="J5" s="10">
        <f>'[1]Sheet1'!$V$23</f>
        <v>153.3321875</v>
      </c>
      <c r="K5" s="6">
        <v>20</v>
      </c>
      <c r="L5" s="6">
        <v>12</v>
      </c>
      <c r="M5" s="6">
        <f t="shared" si="15"/>
        <v>16</v>
      </c>
      <c r="N5" s="12">
        <f t="shared" si="16"/>
        <v>48</v>
      </c>
      <c r="O5" s="4">
        <f>SUM(414+N5)</f>
        <v>462</v>
      </c>
      <c r="P5">
        <v>162</v>
      </c>
      <c r="Q5">
        <v>0</v>
      </c>
      <c r="R5">
        <v>0</v>
      </c>
      <c r="S5">
        <v>216</v>
      </c>
      <c r="T5">
        <v>201</v>
      </c>
      <c r="U5">
        <v>210</v>
      </c>
      <c r="V5">
        <v>231</v>
      </c>
      <c r="W5">
        <v>202</v>
      </c>
      <c r="X5">
        <v>214</v>
      </c>
      <c r="Y5">
        <v>190</v>
      </c>
      <c r="Z5">
        <v>192</v>
      </c>
      <c r="AA5" s="6">
        <f t="shared" si="1"/>
        <v>191</v>
      </c>
      <c r="AB5" s="3">
        <f t="shared" si="2"/>
        <v>231</v>
      </c>
      <c r="AC5">
        <v>0</v>
      </c>
      <c r="AD5">
        <v>0</v>
      </c>
      <c r="AE5">
        <v>757</v>
      </c>
      <c r="AF5">
        <v>668</v>
      </c>
      <c r="AG5">
        <v>676</v>
      </c>
      <c r="AH5">
        <v>712</v>
      </c>
      <c r="AI5">
        <v>696</v>
      </c>
      <c r="AJ5">
        <v>770</v>
      </c>
      <c r="AK5">
        <v>624</v>
      </c>
      <c r="AL5">
        <v>684</v>
      </c>
      <c r="AM5" s="6">
        <f t="shared" si="3"/>
        <v>664</v>
      </c>
      <c r="AN5" s="3">
        <f t="shared" si="4"/>
        <v>770</v>
      </c>
      <c r="AS5">
        <v>189</v>
      </c>
      <c r="AT5">
        <v>155</v>
      </c>
      <c r="AU5">
        <v>140</v>
      </c>
      <c r="AV5">
        <v>180</v>
      </c>
      <c r="BA5">
        <v>163</v>
      </c>
      <c r="BB5">
        <v>156</v>
      </c>
      <c r="BC5">
        <v>136</v>
      </c>
      <c r="BD5">
        <v>191</v>
      </c>
      <c r="BE5">
        <v>166</v>
      </c>
      <c r="BF5">
        <v>144</v>
      </c>
      <c r="BG5">
        <v>191</v>
      </c>
      <c r="BH5">
        <v>128</v>
      </c>
      <c r="BM5">
        <v>157</v>
      </c>
      <c r="BN5">
        <v>150</v>
      </c>
      <c r="BO5">
        <v>171</v>
      </c>
      <c r="BP5">
        <v>178</v>
      </c>
      <c r="BQ5" s="6">
        <v>3049</v>
      </c>
      <c r="BR5" s="6">
        <v>2007</v>
      </c>
      <c r="BS5" s="3">
        <f t="shared" si="17"/>
        <v>7651</v>
      </c>
      <c r="BT5">
        <f t="shared" si="5"/>
        <v>0</v>
      </c>
      <c r="BU5">
        <f t="shared" si="6"/>
        <v>664</v>
      </c>
      <c r="BV5">
        <f t="shared" si="7"/>
        <v>0</v>
      </c>
      <c r="BW5">
        <f t="shared" si="8"/>
        <v>646</v>
      </c>
      <c r="BX5">
        <f t="shared" si="9"/>
        <v>629</v>
      </c>
      <c r="BY5">
        <f t="shared" si="10"/>
        <v>0</v>
      </c>
      <c r="BZ5">
        <f t="shared" si="11"/>
        <v>656</v>
      </c>
    </row>
    <row r="6" spans="1:78" ht="14.25">
      <c r="A6" t="s">
        <v>37</v>
      </c>
      <c r="B6">
        <v>5</v>
      </c>
      <c r="C6">
        <v>5</v>
      </c>
      <c r="D6">
        <v>0</v>
      </c>
      <c r="E6" t="s">
        <v>40</v>
      </c>
      <c r="F6" s="8">
        <f t="shared" si="12"/>
        <v>152.33333333333334</v>
      </c>
      <c r="G6" s="8">
        <f t="shared" si="13"/>
        <v>158.05</v>
      </c>
      <c r="H6" s="8">
        <f t="shared" si="14"/>
        <v>143</v>
      </c>
      <c r="I6" s="8">
        <f t="shared" si="0"/>
        <v>151.203125</v>
      </c>
      <c r="J6" s="10">
        <f>'[1]Sheet1'!$V$21</f>
        <v>155.5118958333333</v>
      </c>
      <c r="K6" s="6">
        <v>24</v>
      </c>
      <c r="L6" s="6">
        <v>20</v>
      </c>
      <c r="M6" s="6">
        <f t="shared" si="15"/>
        <v>20</v>
      </c>
      <c r="N6" s="12">
        <f t="shared" si="16"/>
        <v>64</v>
      </c>
      <c r="O6" s="4">
        <f>SUM(614+N6)</f>
        <v>678</v>
      </c>
      <c r="P6">
        <v>212</v>
      </c>
      <c r="Q6">
        <v>179</v>
      </c>
      <c r="R6">
        <v>0</v>
      </c>
      <c r="S6">
        <v>245</v>
      </c>
      <c r="T6">
        <v>215</v>
      </c>
      <c r="U6">
        <v>198</v>
      </c>
      <c r="V6">
        <v>211</v>
      </c>
      <c r="W6">
        <v>201</v>
      </c>
      <c r="X6">
        <v>201</v>
      </c>
      <c r="Y6">
        <v>193</v>
      </c>
      <c r="Z6">
        <v>189</v>
      </c>
      <c r="AA6" s="6">
        <f t="shared" si="1"/>
        <v>211</v>
      </c>
      <c r="AB6" s="3">
        <f t="shared" si="2"/>
        <v>245</v>
      </c>
      <c r="AC6">
        <v>621</v>
      </c>
      <c r="AD6">
        <v>0</v>
      </c>
      <c r="AE6">
        <v>704</v>
      </c>
      <c r="AF6">
        <v>702</v>
      </c>
      <c r="AG6">
        <v>708</v>
      </c>
      <c r="AH6">
        <v>707</v>
      </c>
      <c r="AI6">
        <v>675</v>
      </c>
      <c r="AJ6">
        <v>710</v>
      </c>
      <c r="AK6">
        <v>656</v>
      </c>
      <c r="AL6">
        <v>683</v>
      </c>
      <c r="AM6" s="6">
        <f t="shared" si="3"/>
        <v>624</v>
      </c>
      <c r="AN6" s="3">
        <f t="shared" si="4"/>
        <v>710</v>
      </c>
      <c r="AO6">
        <v>119</v>
      </c>
      <c r="AP6">
        <v>135</v>
      </c>
      <c r="AQ6">
        <v>169</v>
      </c>
      <c r="AR6">
        <v>124</v>
      </c>
      <c r="AW6">
        <v>128</v>
      </c>
      <c r="AX6">
        <v>138</v>
      </c>
      <c r="AY6">
        <v>211</v>
      </c>
      <c r="AZ6">
        <v>147</v>
      </c>
      <c r="BA6">
        <v>143</v>
      </c>
      <c r="BB6">
        <v>124</v>
      </c>
      <c r="BC6">
        <v>139</v>
      </c>
      <c r="BD6">
        <v>171</v>
      </c>
      <c r="BE6">
        <v>117</v>
      </c>
      <c r="BF6">
        <v>136</v>
      </c>
      <c r="BG6">
        <v>154</v>
      </c>
      <c r="BH6">
        <v>123</v>
      </c>
      <c r="BI6">
        <v>140</v>
      </c>
      <c r="BJ6">
        <v>156</v>
      </c>
      <c r="BK6">
        <v>118</v>
      </c>
      <c r="BL6">
        <v>168</v>
      </c>
      <c r="BQ6" s="6">
        <v>3656</v>
      </c>
      <c r="BR6" s="6">
        <v>3161</v>
      </c>
      <c r="BS6" s="3">
        <f t="shared" si="17"/>
        <v>9677</v>
      </c>
      <c r="BT6">
        <f t="shared" si="5"/>
        <v>547</v>
      </c>
      <c r="BU6">
        <f t="shared" si="6"/>
        <v>0</v>
      </c>
      <c r="BV6">
        <f t="shared" si="7"/>
        <v>624</v>
      </c>
      <c r="BW6">
        <f t="shared" si="8"/>
        <v>577</v>
      </c>
      <c r="BX6">
        <f t="shared" si="9"/>
        <v>530</v>
      </c>
      <c r="BY6">
        <f t="shared" si="10"/>
        <v>582</v>
      </c>
      <c r="BZ6">
        <f t="shared" si="11"/>
        <v>0</v>
      </c>
    </row>
    <row r="7" spans="1:78" ht="14.25">
      <c r="A7" t="s">
        <v>37</v>
      </c>
      <c r="B7">
        <v>6</v>
      </c>
      <c r="C7">
        <v>6</v>
      </c>
      <c r="D7">
        <v>0</v>
      </c>
      <c r="E7" t="s">
        <v>41</v>
      </c>
      <c r="F7" s="8">
        <f t="shared" si="12"/>
        <v>131.6875</v>
      </c>
      <c r="G7" s="8">
        <f t="shared" si="13"/>
        <v>141.08333333333334</v>
      </c>
      <c r="H7" s="8">
        <f t="shared" si="14"/>
        <v>143.6875</v>
      </c>
      <c r="I7" s="8">
        <f t="shared" si="0"/>
        <v>138.61363636363637</v>
      </c>
      <c r="J7" s="10">
        <f>'[1]Sheet1'!$V$42</f>
        <v>136.9639393939394</v>
      </c>
      <c r="K7" s="6">
        <v>16</v>
      </c>
      <c r="L7" s="6">
        <v>12</v>
      </c>
      <c r="M7" s="6">
        <f t="shared" si="15"/>
        <v>16</v>
      </c>
      <c r="N7" s="12">
        <f t="shared" si="16"/>
        <v>44</v>
      </c>
      <c r="O7" s="4">
        <f>SUM(298+N7)</f>
        <v>342</v>
      </c>
      <c r="P7">
        <v>0</v>
      </c>
      <c r="Q7">
        <v>0</v>
      </c>
      <c r="R7">
        <v>0</v>
      </c>
      <c r="S7">
        <v>177</v>
      </c>
      <c r="T7">
        <v>182</v>
      </c>
      <c r="U7">
        <v>193</v>
      </c>
      <c r="V7">
        <v>167</v>
      </c>
      <c r="W7">
        <v>181</v>
      </c>
      <c r="X7">
        <v>192</v>
      </c>
      <c r="Y7">
        <v>174</v>
      </c>
      <c r="Z7">
        <v>185</v>
      </c>
      <c r="AA7" s="6">
        <f t="shared" si="1"/>
        <v>192</v>
      </c>
      <c r="AB7" s="3">
        <f t="shared" si="2"/>
        <v>193</v>
      </c>
      <c r="AC7">
        <v>0</v>
      </c>
      <c r="AD7">
        <v>0</v>
      </c>
      <c r="AE7">
        <v>602</v>
      </c>
      <c r="AF7">
        <v>589</v>
      </c>
      <c r="AG7">
        <v>631</v>
      </c>
      <c r="AH7">
        <v>616</v>
      </c>
      <c r="AI7">
        <v>620</v>
      </c>
      <c r="AJ7">
        <v>627</v>
      </c>
      <c r="AK7">
        <v>539</v>
      </c>
      <c r="AL7">
        <v>592</v>
      </c>
      <c r="AM7" s="6">
        <f t="shared" si="3"/>
        <v>607</v>
      </c>
      <c r="AN7" s="3">
        <f t="shared" si="4"/>
        <v>631</v>
      </c>
      <c r="AO7">
        <v>131</v>
      </c>
      <c r="AP7">
        <v>123</v>
      </c>
      <c r="AQ7">
        <v>133</v>
      </c>
      <c r="AR7">
        <v>192</v>
      </c>
      <c r="AS7">
        <v>155</v>
      </c>
      <c r="AT7">
        <v>127</v>
      </c>
      <c r="AU7">
        <v>155</v>
      </c>
      <c r="AV7">
        <v>170</v>
      </c>
      <c r="AW7">
        <v>147</v>
      </c>
      <c r="AX7">
        <v>159</v>
      </c>
      <c r="AY7">
        <v>146</v>
      </c>
      <c r="AZ7">
        <v>136</v>
      </c>
      <c r="BA7">
        <v>153</v>
      </c>
      <c r="BB7">
        <v>126</v>
      </c>
      <c r="BC7">
        <v>119</v>
      </c>
      <c r="BD7">
        <v>127</v>
      </c>
      <c r="BQ7" s="6">
        <v>2107</v>
      </c>
      <c r="BR7" s="6">
        <v>1693</v>
      </c>
      <c r="BS7" s="3">
        <f t="shared" si="17"/>
        <v>6099</v>
      </c>
      <c r="BT7">
        <f t="shared" si="5"/>
        <v>579</v>
      </c>
      <c r="BU7">
        <f t="shared" si="6"/>
        <v>607</v>
      </c>
      <c r="BV7">
        <f t="shared" si="7"/>
        <v>588</v>
      </c>
      <c r="BW7">
        <f t="shared" si="8"/>
        <v>525</v>
      </c>
      <c r="BX7">
        <f t="shared" si="9"/>
        <v>0</v>
      </c>
      <c r="BY7">
        <f t="shared" si="10"/>
        <v>0</v>
      </c>
      <c r="BZ7">
        <f t="shared" si="11"/>
        <v>0</v>
      </c>
    </row>
    <row r="8" spans="1:78" ht="14.25">
      <c r="A8" t="s">
        <v>37</v>
      </c>
      <c r="B8">
        <v>7</v>
      </c>
      <c r="C8">
        <v>7</v>
      </c>
      <c r="D8">
        <v>0</v>
      </c>
      <c r="E8" t="s">
        <v>42</v>
      </c>
      <c r="F8" s="8">
        <f t="shared" si="12"/>
        <v>112.25</v>
      </c>
      <c r="G8" s="8">
        <f t="shared" si="13"/>
        <v>127.375</v>
      </c>
      <c r="H8" s="8">
        <f t="shared" si="14"/>
        <v>129.5</v>
      </c>
      <c r="I8" s="8">
        <f t="shared" si="0"/>
        <v>126.42857142857143</v>
      </c>
      <c r="J8" s="10">
        <f>'[1]Sheet1'!$V$55</f>
        <v>124.1</v>
      </c>
      <c r="K8" s="6">
        <v>4</v>
      </c>
      <c r="L8" s="6">
        <v>8</v>
      </c>
      <c r="M8" s="6">
        <f t="shared" si="15"/>
        <v>16</v>
      </c>
      <c r="N8" s="12">
        <f t="shared" si="16"/>
        <v>28</v>
      </c>
      <c r="O8" s="4">
        <f>SUM(262+N8)</f>
        <v>290</v>
      </c>
      <c r="P8">
        <v>0</v>
      </c>
      <c r="Q8">
        <v>0</v>
      </c>
      <c r="R8">
        <v>0</v>
      </c>
      <c r="S8">
        <v>164</v>
      </c>
      <c r="T8">
        <v>174</v>
      </c>
      <c r="U8">
        <v>168</v>
      </c>
      <c r="V8">
        <v>158</v>
      </c>
      <c r="W8">
        <v>152</v>
      </c>
      <c r="X8">
        <v>165</v>
      </c>
      <c r="Y8">
        <v>140</v>
      </c>
      <c r="Z8">
        <v>144</v>
      </c>
      <c r="AA8" s="6">
        <f t="shared" si="1"/>
        <v>169</v>
      </c>
      <c r="AB8" s="3">
        <f t="shared" si="2"/>
        <v>174</v>
      </c>
      <c r="AC8">
        <v>0</v>
      </c>
      <c r="AD8">
        <v>0</v>
      </c>
      <c r="AE8">
        <v>537</v>
      </c>
      <c r="AF8">
        <v>566</v>
      </c>
      <c r="AG8">
        <v>607</v>
      </c>
      <c r="AH8">
        <v>541</v>
      </c>
      <c r="AI8">
        <v>541</v>
      </c>
      <c r="AJ8">
        <v>593</v>
      </c>
      <c r="AK8">
        <v>449</v>
      </c>
      <c r="AL8">
        <v>528</v>
      </c>
      <c r="AM8" s="6">
        <f t="shared" si="3"/>
        <v>585</v>
      </c>
      <c r="AN8" s="3">
        <f t="shared" si="4"/>
        <v>607</v>
      </c>
      <c r="AO8">
        <v>130</v>
      </c>
      <c r="AP8">
        <v>118</v>
      </c>
      <c r="AQ8">
        <v>112</v>
      </c>
      <c r="AR8">
        <v>141</v>
      </c>
      <c r="AW8">
        <v>158</v>
      </c>
      <c r="AX8">
        <v>120</v>
      </c>
      <c r="AY8">
        <v>101</v>
      </c>
      <c r="AZ8">
        <v>115</v>
      </c>
      <c r="BI8">
        <v>169</v>
      </c>
      <c r="BJ8">
        <v>127</v>
      </c>
      <c r="BK8">
        <v>152</v>
      </c>
      <c r="BL8">
        <v>137</v>
      </c>
      <c r="BM8">
        <v>140</v>
      </c>
      <c r="BN8">
        <v>124</v>
      </c>
      <c r="BO8">
        <v>108</v>
      </c>
      <c r="BP8">
        <v>120</v>
      </c>
      <c r="BQ8" s="6">
        <v>449</v>
      </c>
      <c r="BR8" s="6">
        <v>1019</v>
      </c>
      <c r="BS8" s="3">
        <f t="shared" si="17"/>
        <v>3540</v>
      </c>
      <c r="BT8">
        <f t="shared" si="5"/>
        <v>501</v>
      </c>
      <c r="BU8">
        <f t="shared" si="6"/>
        <v>0</v>
      </c>
      <c r="BV8">
        <f t="shared" si="7"/>
        <v>494</v>
      </c>
      <c r="BW8">
        <f t="shared" si="8"/>
        <v>0</v>
      </c>
      <c r="BX8">
        <f t="shared" si="9"/>
        <v>0</v>
      </c>
      <c r="BY8">
        <f t="shared" si="10"/>
        <v>585</v>
      </c>
      <c r="BZ8">
        <f t="shared" si="11"/>
        <v>492</v>
      </c>
    </row>
    <row r="9" spans="1:78" ht="14.25">
      <c r="A9" t="s">
        <v>43</v>
      </c>
      <c r="B9">
        <v>8</v>
      </c>
      <c r="C9">
        <v>8</v>
      </c>
      <c r="D9">
        <v>0</v>
      </c>
      <c r="E9" t="s">
        <v>44</v>
      </c>
      <c r="F9" s="8">
        <f t="shared" si="12"/>
        <v>150.9375</v>
      </c>
      <c r="G9" s="8" t="e">
        <f t="shared" si="13"/>
        <v>#DIV/0!</v>
      </c>
      <c r="H9" s="8">
        <f t="shared" si="14"/>
        <v>147.14285714285714</v>
      </c>
      <c r="I9" s="8">
        <f t="shared" si="0"/>
        <v>149.7826086956522</v>
      </c>
      <c r="J9" s="10">
        <f>'[1]Sheet1'!$V$38</f>
        <v>142.9586473429952</v>
      </c>
      <c r="K9" s="6">
        <v>16</v>
      </c>
      <c r="L9" s="6">
        <v>0</v>
      </c>
      <c r="M9" s="6">
        <f t="shared" si="15"/>
        <v>7</v>
      </c>
      <c r="N9" s="12">
        <f t="shared" si="16"/>
        <v>23</v>
      </c>
      <c r="O9" s="4">
        <f>SUM(162+N9)</f>
        <v>185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108</v>
      </c>
      <c r="W9">
        <v>189</v>
      </c>
      <c r="X9">
        <v>204</v>
      </c>
      <c r="Y9">
        <v>194</v>
      </c>
      <c r="Z9">
        <v>0</v>
      </c>
      <c r="AA9" s="6">
        <f t="shared" si="1"/>
        <v>176</v>
      </c>
      <c r="AB9" s="3">
        <f t="shared" si="2"/>
        <v>204</v>
      </c>
      <c r="AC9">
        <v>0</v>
      </c>
      <c r="AD9">
        <v>0</v>
      </c>
      <c r="AE9">
        <v>0</v>
      </c>
      <c r="AF9">
        <v>0</v>
      </c>
      <c r="AG9">
        <v>0</v>
      </c>
      <c r="AH9">
        <v>372</v>
      </c>
      <c r="AI9">
        <v>655</v>
      </c>
      <c r="AJ9">
        <v>647</v>
      </c>
      <c r="AK9">
        <v>651</v>
      </c>
      <c r="AL9">
        <v>0</v>
      </c>
      <c r="AM9" s="6">
        <f t="shared" si="3"/>
        <v>621</v>
      </c>
      <c r="AN9" s="3">
        <f t="shared" si="4"/>
        <v>655</v>
      </c>
      <c r="AO9">
        <v>145</v>
      </c>
      <c r="AP9">
        <v>126</v>
      </c>
      <c r="AR9">
        <v>138</v>
      </c>
      <c r="BA9">
        <v>135</v>
      </c>
      <c r="BB9">
        <v>142</v>
      </c>
      <c r="BC9">
        <v>168</v>
      </c>
      <c r="BD9">
        <v>176</v>
      </c>
      <c r="BQ9" s="6">
        <v>2415</v>
      </c>
      <c r="BR9" s="6">
        <v>0</v>
      </c>
      <c r="BS9" s="3">
        <f t="shared" si="17"/>
        <v>3445</v>
      </c>
      <c r="BT9">
        <f t="shared" si="5"/>
        <v>409</v>
      </c>
      <c r="BU9">
        <f t="shared" si="6"/>
        <v>0</v>
      </c>
      <c r="BV9">
        <f t="shared" si="7"/>
        <v>0</v>
      </c>
      <c r="BW9">
        <f t="shared" si="8"/>
        <v>621</v>
      </c>
      <c r="BX9">
        <f t="shared" si="9"/>
        <v>0</v>
      </c>
      <c r="BY9">
        <f t="shared" si="10"/>
        <v>0</v>
      </c>
      <c r="BZ9">
        <f t="shared" si="1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B1">
      <selection activeCell="M15" sqref="M15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9</v>
      </c>
      <c r="C1" s="1" t="s">
        <v>3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14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14</v>
      </c>
    </row>
    <row r="2" spans="1:15" ht="14.25">
      <c r="A2">
        <v>1</v>
      </c>
      <c r="B2" t="s">
        <v>20</v>
      </c>
      <c r="C2" t="s">
        <v>19</v>
      </c>
      <c r="D2">
        <v>177</v>
      </c>
      <c r="E2">
        <v>173</v>
      </c>
      <c r="F2">
        <v>174</v>
      </c>
      <c r="H2" s="3">
        <f>MAX(D2:G2)</f>
        <v>177</v>
      </c>
      <c r="I2" s="4">
        <v>177</v>
      </c>
      <c r="J2">
        <v>577</v>
      </c>
      <c r="K2">
        <v>532</v>
      </c>
      <c r="L2">
        <v>632</v>
      </c>
      <c r="N2" s="3">
        <f>MAX(J2:M2)</f>
        <v>632</v>
      </c>
      <c r="O2" s="4">
        <v>632</v>
      </c>
    </row>
    <row r="3" spans="1:15" ht="14.25">
      <c r="A3">
        <v>2</v>
      </c>
      <c r="B3" t="s">
        <v>29</v>
      </c>
      <c r="C3" t="s">
        <v>30</v>
      </c>
      <c r="D3">
        <v>202</v>
      </c>
      <c r="E3">
        <v>194</v>
      </c>
      <c r="F3">
        <v>209</v>
      </c>
      <c r="H3" s="3">
        <f aca="true" t="shared" si="0" ref="H3:H9">MAX(D3:G3)</f>
        <v>209</v>
      </c>
      <c r="I3" s="4">
        <v>257</v>
      </c>
      <c r="J3">
        <v>686</v>
      </c>
      <c r="K3">
        <v>682</v>
      </c>
      <c r="L3">
        <v>698</v>
      </c>
      <c r="N3" s="3">
        <f aca="true" t="shared" si="1" ref="N3:N9">MAX(J3:M3)</f>
        <v>698</v>
      </c>
      <c r="O3" s="4">
        <v>787</v>
      </c>
    </row>
    <row r="4" spans="1:15" ht="14.25">
      <c r="A4">
        <v>3</v>
      </c>
      <c r="B4" t="s">
        <v>37</v>
      </c>
      <c r="C4" t="s">
        <v>38</v>
      </c>
      <c r="D4">
        <v>212</v>
      </c>
      <c r="E4">
        <v>233</v>
      </c>
      <c r="F4">
        <v>234</v>
      </c>
      <c r="H4" s="3">
        <f t="shared" si="0"/>
        <v>234</v>
      </c>
      <c r="I4" s="4">
        <v>279</v>
      </c>
      <c r="J4">
        <v>767</v>
      </c>
      <c r="K4">
        <v>759</v>
      </c>
      <c r="L4">
        <v>766</v>
      </c>
      <c r="N4" s="3">
        <f t="shared" si="1"/>
        <v>767</v>
      </c>
      <c r="O4" s="4">
        <v>869</v>
      </c>
    </row>
    <row r="5" spans="1:15" ht="14.25">
      <c r="A5">
        <v>4</v>
      </c>
      <c r="B5" t="s">
        <v>37</v>
      </c>
      <c r="C5" t="s">
        <v>39</v>
      </c>
      <c r="D5">
        <v>190</v>
      </c>
      <c r="E5">
        <v>192</v>
      </c>
      <c r="F5">
        <v>191</v>
      </c>
      <c r="H5" s="3">
        <f t="shared" si="0"/>
        <v>192</v>
      </c>
      <c r="I5" s="4">
        <v>231</v>
      </c>
      <c r="J5">
        <v>624</v>
      </c>
      <c r="K5">
        <v>684</v>
      </c>
      <c r="L5">
        <v>664</v>
      </c>
      <c r="N5" s="3">
        <f t="shared" si="1"/>
        <v>684</v>
      </c>
      <c r="O5" s="4">
        <v>770</v>
      </c>
    </row>
    <row r="6" spans="1:15" ht="14.25">
      <c r="A6">
        <v>5</v>
      </c>
      <c r="B6" t="s">
        <v>37</v>
      </c>
      <c r="C6" t="s">
        <v>40</v>
      </c>
      <c r="D6">
        <v>193</v>
      </c>
      <c r="E6">
        <v>189</v>
      </c>
      <c r="F6">
        <v>211</v>
      </c>
      <c r="H6" s="3">
        <f t="shared" si="0"/>
        <v>211</v>
      </c>
      <c r="I6" s="4">
        <v>245</v>
      </c>
      <c r="J6">
        <v>656</v>
      </c>
      <c r="K6">
        <v>683</v>
      </c>
      <c r="L6">
        <v>624</v>
      </c>
      <c r="N6" s="3">
        <f t="shared" si="1"/>
        <v>683</v>
      </c>
      <c r="O6" s="4">
        <v>710</v>
      </c>
    </row>
    <row r="7" spans="2:15" ht="14.25">
      <c r="B7" t="s">
        <v>37</v>
      </c>
      <c r="C7" t="s">
        <v>41</v>
      </c>
      <c r="D7">
        <v>174</v>
      </c>
      <c r="E7">
        <v>185</v>
      </c>
      <c r="F7">
        <v>192</v>
      </c>
      <c r="H7" s="3">
        <f t="shared" si="0"/>
        <v>192</v>
      </c>
      <c r="I7" s="4">
        <v>193</v>
      </c>
      <c r="J7">
        <v>539</v>
      </c>
      <c r="K7">
        <v>592</v>
      </c>
      <c r="L7">
        <v>607</v>
      </c>
      <c r="N7" s="3">
        <f t="shared" si="1"/>
        <v>607</v>
      </c>
      <c r="O7" s="4">
        <v>631</v>
      </c>
    </row>
    <row r="8" spans="2:15" ht="14.25">
      <c r="B8" t="s">
        <v>37</v>
      </c>
      <c r="C8" t="s">
        <v>42</v>
      </c>
      <c r="D8">
        <v>140</v>
      </c>
      <c r="E8">
        <v>144</v>
      </c>
      <c r="F8">
        <v>169</v>
      </c>
      <c r="H8" s="3">
        <f t="shared" si="0"/>
        <v>169</v>
      </c>
      <c r="I8" s="4">
        <v>174</v>
      </c>
      <c r="J8">
        <v>449</v>
      </c>
      <c r="K8">
        <v>528</v>
      </c>
      <c r="L8">
        <v>585</v>
      </c>
      <c r="N8" s="3">
        <f t="shared" si="1"/>
        <v>585</v>
      </c>
      <c r="O8" s="4">
        <v>607</v>
      </c>
    </row>
    <row r="9" spans="2:15" ht="14.25">
      <c r="B9" t="s">
        <v>43</v>
      </c>
      <c r="C9" t="s">
        <v>44</v>
      </c>
      <c r="D9">
        <v>194</v>
      </c>
      <c r="E9">
        <v>0</v>
      </c>
      <c r="F9">
        <v>176</v>
      </c>
      <c r="H9" s="3">
        <f t="shared" si="0"/>
        <v>194</v>
      </c>
      <c r="I9" s="4">
        <v>204</v>
      </c>
      <c r="J9">
        <v>651</v>
      </c>
      <c r="K9">
        <v>0</v>
      </c>
      <c r="L9">
        <v>621</v>
      </c>
      <c r="N9" s="3">
        <f t="shared" si="1"/>
        <v>651</v>
      </c>
      <c r="O9" s="4">
        <v>655</v>
      </c>
    </row>
    <row r="10" spans="8:15" ht="14.25">
      <c r="H10" s="3"/>
      <c r="I10" s="4"/>
      <c r="N10" s="3"/>
      <c r="O10" s="4"/>
    </row>
    <row r="11" spans="8:15" ht="14.25">
      <c r="H11" s="3"/>
      <c r="I11" s="4"/>
      <c r="N11" s="3"/>
      <c r="O11" s="4"/>
    </row>
    <row r="12" spans="8:15" ht="14.25">
      <c r="H12" s="3"/>
      <c r="I12" s="4"/>
      <c r="N12" s="3"/>
      <c r="O12" s="4"/>
    </row>
    <row r="13" spans="8:15" ht="14.25">
      <c r="H13" s="3"/>
      <c r="I13" s="4"/>
      <c r="N13" s="3"/>
      <c r="O13" s="4"/>
    </row>
    <row r="14" spans="8:15" ht="14.25">
      <c r="H14" s="3"/>
      <c r="I14" s="4"/>
      <c r="N14" s="3"/>
      <c r="O14" s="4"/>
    </row>
    <row r="15" spans="8:15" ht="14.25">
      <c r="H15" s="3"/>
      <c r="I15" s="4"/>
      <c r="N15" s="3"/>
      <c r="O15" s="4"/>
    </row>
    <row r="16" spans="8:15" ht="14.25">
      <c r="H16" s="3"/>
      <c r="I16" s="4"/>
      <c r="N16" s="3"/>
      <c r="O16" s="4"/>
    </row>
    <row r="17" spans="8:15" ht="14.25">
      <c r="H17" s="3"/>
      <c r="I17" s="4"/>
      <c r="N17" s="3"/>
      <c r="O17" s="4"/>
    </row>
    <row r="18" spans="8:15" ht="14.25">
      <c r="H18" s="3"/>
      <c r="I18" s="4"/>
      <c r="N18" s="3"/>
      <c r="O18" s="4"/>
    </row>
    <row r="19" spans="8:15" ht="14.25">
      <c r="H19" s="3"/>
      <c r="I19" s="4"/>
      <c r="N19" s="3"/>
      <c r="O19" s="4"/>
    </row>
    <row r="20" spans="8:15" ht="14.25">
      <c r="H20" s="3"/>
      <c r="I20" s="4"/>
      <c r="N20" s="3"/>
      <c r="O20" s="4"/>
    </row>
    <row r="21" spans="8:15" ht="14.25">
      <c r="H21" s="3"/>
      <c r="I21" s="4"/>
      <c r="N21" s="3"/>
      <c r="O21" s="4"/>
    </row>
    <row r="22" spans="8:15" ht="14.25">
      <c r="H22" s="3"/>
      <c r="I22" s="4"/>
      <c r="N22" s="3"/>
      <c r="O22" s="4"/>
    </row>
    <row r="23" spans="8:15" ht="14.25">
      <c r="H23" s="3"/>
      <c r="I23" s="4"/>
      <c r="N23" s="3"/>
      <c r="O23" s="4"/>
    </row>
    <row r="24" spans="8:15" ht="14.25">
      <c r="H24" s="3"/>
      <c r="I24" s="4"/>
      <c r="N24" s="3"/>
      <c r="O24" s="4"/>
    </row>
    <row r="25" spans="8:15" ht="14.25">
      <c r="H25" s="3"/>
      <c r="I25" s="4"/>
      <c r="N25" s="3"/>
      <c r="O25" s="4"/>
    </row>
    <row r="26" spans="8:15" ht="14.25">
      <c r="H26" s="3"/>
      <c r="I26" s="4"/>
      <c r="N26" s="3"/>
      <c r="O26" s="4"/>
    </row>
    <row r="27" spans="8:15" ht="14.25">
      <c r="H27" s="3"/>
      <c r="I27" s="4"/>
      <c r="N27" s="3"/>
      <c r="O27" s="4"/>
    </row>
    <row r="28" spans="8:15" ht="14.25">
      <c r="H28" s="3"/>
      <c r="I28" s="4"/>
      <c r="N28" s="3"/>
      <c r="O28" s="4"/>
    </row>
    <row r="29" spans="8:15" ht="14.25">
      <c r="H29" s="3"/>
      <c r="I29" s="4"/>
      <c r="N29" s="3"/>
      <c r="O29" s="4"/>
    </row>
    <row r="30" spans="8:15" ht="14.25">
      <c r="H30" s="3"/>
      <c r="I30" s="4"/>
      <c r="N30" s="3"/>
      <c r="O30" s="4"/>
    </row>
    <row r="31" spans="8:15" ht="14.25">
      <c r="H31" s="3"/>
      <c r="I31" s="4"/>
      <c r="N31" s="3"/>
      <c r="O31" s="4"/>
    </row>
    <row r="32" spans="8:15" ht="14.25">
      <c r="H32" s="3"/>
      <c r="I32" s="4"/>
      <c r="N32" s="3"/>
      <c r="O32" s="4"/>
    </row>
    <row r="33" spans="8:15" ht="14.25">
      <c r="H33" s="3"/>
      <c r="I33" s="4"/>
      <c r="N33" s="3"/>
      <c r="O33" s="4"/>
    </row>
    <row r="34" spans="8:15" ht="14.25">
      <c r="H34" s="3"/>
      <c r="I34" s="4"/>
      <c r="N34" s="3"/>
      <c r="O34" s="4"/>
    </row>
    <row r="35" spans="8:15" ht="14.25">
      <c r="H35" s="3"/>
      <c r="I35" s="4"/>
      <c r="N35" s="3"/>
      <c r="O35" s="4"/>
    </row>
    <row r="36" spans="8:15" ht="14.25">
      <c r="H36" s="3"/>
      <c r="I36" s="4"/>
      <c r="N36" s="3"/>
      <c r="O3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cp:lastPrinted>2015-12-11T12:31:40Z</cp:lastPrinted>
  <dcterms:created xsi:type="dcterms:W3CDTF">2015-12-11T12:31:55Z</dcterms:created>
  <dcterms:modified xsi:type="dcterms:W3CDTF">2023-02-22T11:01:18Z</dcterms:modified>
  <cp:category/>
  <cp:version/>
  <cp:contentType/>
  <cp:contentStatus/>
</cp:coreProperties>
</file>